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updateLinks="always" codeName="EstaPasta_de_trabalho"/>
  <xr:revisionPtr revIDLastSave="0" documentId="13_ncr:1_{EC27A8E7-232B-4304-B1FA-A7B908FA961F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Base de Dados" sheetId="2" state="hidden" r:id="rId1"/>
    <sheet name="QUANTITATIVO" sheetId="9" r:id="rId2"/>
    <sheet name="INFRAESTRUTURA" sheetId="10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0" l="1"/>
  <c r="I4" i="10"/>
  <c r="C5" i="9"/>
  <c r="D5" i="9"/>
  <c r="E5" i="9"/>
  <c r="F5" i="9"/>
  <c r="G5" i="9"/>
  <c r="H5" i="9"/>
  <c r="I5" i="9"/>
  <c r="J5" i="9"/>
  <c r="K5" i="9"/>
  <c r="K2" i="9"/>
  <c r="N5" i="9"/>
  <c r="E7" i="10"/>
  <c r="E8" i="10"/>
  <c r="E11" i="10"/>
  <c r="E12" i="10"/>
  <c r="E6" i="10"/>
  <c r="E13" i="10"/>
  <c r="P5" i="9"/>
  <c r="O5" i="9"/>
  <c r="M5" i="9"/>
  <c r="Q5" i="9"/>
  <c r="Q2" i="9"/>
  <c r="H14" i="2"/>
  <c r="G14" i="2"/>
  <c r="F14" i="2"/>
  <c r="E14" i="2"/>
  <c r="D14" i="2"/>
  <c r="C14" i="2"/>
  <c r="C15" i="2"/>
  <c r="D15" i="2"/>
  <c r="E15" i="2"/>
  <c r="F15" i="2"/>
  <c r="G15" i="2"/>
  <c r="H15" i="2"/>
  <c r="C16" i="2"/>
  <c r="D16" i="2"/>
  <c r="E16" i="2"/>
  <c r="F16" i="2"/>
  <c r="G16" i="2"/>
  <c r="H16" i="2"/>
  <c r="A3" i="2"/>
  <c r="C7" i="2"/>
  <c r="D7" i="2"/>
  <c r="E7" i="2"/>
  <c r="F7" i="2"/>
  <c r="G7" i="2"/>
  <c r="H7" i="2"/>
  <c r="C8" i="2"/>
  <c r="D8" i="2"/>
  <c r="E8" i="2"/>
  <c r="F8" i="2"/>
  <c r="G8" i="2"/>
  <c r="H8" i="2"/>
  <c r="C9" i="2"/>
  <c r="D9" i="2"/>
  <c r="E9" i="2"/>
  <c r="F9" i="2"/>
  <c r="G9" i="2"/>
  <c r="H9" i="2"/>
  <c r="C10" i="2"/>
  <c r="D10" i="2"/>
  <c r="E10" i="2"/>
  <c r="F10" i="2"/>
  <c r="G10" i="2"/>
  <c r="H10" i="2"/>
  <c r="C6" i="2"/>
  <c r="D6" i="2"/>
  <c r="E6" i="2"/>
  <c r="F6" i="2"/>
  <c r="G6" i="2"/>
  <c r="H6" i="2"/>
  <c r="C5" i="2"/>
  <c r="D5" i="2"/>
  <c r="E5" i="2"/>
  <c r="F5" i="2"/>
  <c r="G5" i="2"/>
  <c r="H5" i="2"/>
  <c r="C48" i="2"/>
  <c r="D48" i="2"/>
  <c r="E48" i="2"/>
  <c r="F48" i="2"/>
  <c r="G48" i="2"/>
  <c r="H48" i="2"/>
  <c r="C47" i="2"/>
  <c r="D47" i="2"/>
  <c r="E47" i="2"/>
  <c r="F47" i="2"/>
  <c r="G47" i="2"/>
  <c r="H47" i="2"/>
  <c r="C20" i="2"/>
  <c r="D20" i="2"/>
  <c r="E20" i="2"/>
  <c r="F20" i="2"/>
  <c r="G20" i="2"/>
  <c r="H20" i="2"/>
  <c r="C30" i="2"/>
  <c r="D30" i="2"/>
  <c r="E30" i="2"/>
  <c r="F30" i="2"/>
  <c r="G30" i="2"/>
  <c r="H30" i="2"/>
  <c r="C29" i="2"/>
  <c r="D29" i="2"/>
  <c r="E29" i="2"/>
  <c r="F29" i="2"/>
  <c r="G29" i="2"/>
  <c r="H29" i="2"/>
  <c r="C28" i="2"/>
  <c r="D28" i="2"/>
  <c r="E28" i="2"/>
  <c r="F28" i="2"/>
  <c r="G28" i="2"/>
  <c r="H28" i="2"/>
  <c r="C27" i="2"/>
  <c r="D27" i="2"/>
  <c r="E27" i="2"/>
  <c r="F27" i="2"/>
  <c r="G27" i="2"/>
  <c r="H27" i="2"/>
  <c r="C26" i="2"/>
  <c r="D26" i="2"/>
  <c r="E26" i="2"/>
  <c r="F26" i="2"/>
  <c r="G26" i="2"/>
  <c r="H26" i="2"/>
  <c r="C25" i="2"/>
  <c r="D25" i="2"/>
  <c r="E25" i="2"/>
  <c r="F25" i="2"/>
  <c r="G25" i="2"/>
  <c r="H25" i="2"/>
  <c r="C18" i="2"/>
  <c r="H3" i="2"/>
  <c r="H4" i="2"/>
  <c r="H18" i="2"/>
  <c r="H19" i="2"/>
  <c r="H11" i="2"/>
  <c r="H12" i="2"/>
  <c r="H13" i="2"/>
  <c r="H17" i="2"/>
  <c r="H21" i="2"/>
  <c r="H22" i="2"/>
  <c r="H23" i="2"/>
  <c r="H24" i="2"/>
  <c r="H35" i="2"/>
  <c r="H37" i="2"/>
  <c r="H36" i="2"/>
  <c r="H38" i="2"/>
  <c r="H39" i="2"/>
  <c r="H41" i="2"/>
  <c r="H40" i="2"/>
  <c r="H42" i="2"/>
  <c r="H43" i="2"/>
  <c r="H45" i="2"/>
  <c r="H44" i="2"/>
  <c r="H46" i="2"/>
  <c r="H31" i="2"/>
  <c r="H33" i="2"/>
  <c r="H32" i="2"/>
  <c r="H34" i="2"/>
  <c r="G3" i="2"/>
  <c r="G4" i="2"/>
  <c r="G18" i="2"/>
  <c r="G19" i="2"/>
  <c r="G11" i="2"/>
  <c r="G12" i="2"/>
  <c r="G13" i="2"/>
  <c r="G17" i="2"/>
  <c r="G21" i="2"/>
  <c r="G22" i="2"/>
  <c r="G23" i="2"/>
  <c r="G24" i="2"/>
  <c r="G35" i="2"/>
  <c r="G37" i="2"/>
  <c r="G36" i="2"/>
  <c r="G38" i="2"/>
  <c r="G39" i="2"/>
  <c r="G41" i="2"/>
  <c r="G40" i="2"/>
  <c r="G42" i="2"/>
  <c r="G43" i="2"/>
  <c r="G45" i="2"/>
  <c r="G44" i="2"/>
  <c r="G46" i="2"/>
  <c r="G31" i="2"/>
  <c r="G33" i="2"/>
  <c r="G32" i="2"/>
  <c r="G34" i="2"/>
  <c r="F3" i="2"/>
  <c r="F4" i="2"/>
  <c r="F18" i="2"/>
  <c r="F19" i="2"/>
  <c r="F11" i="2"/>
  <c r="F12" i="2"/>
  <c r="F13" i="2"/>
  <c r="F17" i="2"/>
  <c r="F21" i="2"/>
  <c r="F22" i="2"/>
  <c r="F23" i="2"/>
  <c r="F24" i="2"/>
  <c r="F35" i="2"/>
  <c r="F37" i="2"/>
  <c r="F36" i="2"/>
  <c r="F38" i="2"/>
  <c r="F39" i="2"/>
  <c r="F41" i="2"/>
  <c r="F40" i="2"/>
  <c r="F42" i="2"/>
  <c r="F43" i="2"/>
  <c r="F45" i="2"/>
  <c r="F44" i="2"/>
  <c r="F46" i="2"/>
  <c r="F31" i="2"/>
  <c r="F33" i="2"/>
  <c r="F32" i="2"/>
  <c r="F34" i="2"/>
  <c r="E3" i="2"/>
  <c r="E4" i="2"/>
  <c r="E18" i="2"/>
  <c r="E19" i="2"/>
  <c r="E11" i="2"/>
  <c r="E12" i="2"/>
  <c r="E13" i="2"/>
  <c r="E17" i="2"/>
  <c r="E21" i="2"/>
  <c r="E22" i="2"/>
  <c r="E23" i="2"/>
  <c r="E24" i="2"/>
  <c r="E35" i="2"/>
  <c r="E37" i="2"/>
  <c r="E36" i="2"/>
  <c r="E38" i="2"/>
  <c r="E39" i="2"/>
  <c r="E41" i="2"/>
  <c r="E40" i="2"/>
  <c r="E42" i="2"/>
  <c r="E43" i="2"/>
  <c r="E45" i="2"/>
  <c r="E44" i="2"/>
  <c r="E46" i="2"/>
  <c r="E31" i="2"/>
  <c r="E33" i="2"/>
  <c r="E32" i="2"/>
  <c r="E34" i="2"/>
  <c r="D4" i="2"/>
  <c r="D18" i="2"/>
  <c r="D19" i="2"/>
  <c r="D11" i="2"/>
  <c r="D12" i="2"/>
  <c r="D13" i="2"/>
  <c r="D17" i="2"/>
  <c r="D21" i="2"/>
  <c r="D22" i="2"/>
  <c r="D23" i="2"/>
  <c r="D24" i="2"/>
  <c r="D35" i="2"/>
  <c r="D37" i="2"/>
  <c r="D36" i="2"/>
  <c r="D38" i="2"/>
  <c r="D39" i="2"/>
  <c r="D41" i="2"/>
  <c r="D40" i="2"/>
  <c r="D42" i="2"/>
  <c r="D43" i="2"/>
  <c r="D45" i="2"/>
  <c r="D44" i="2"/>
  <c r="D46" i="2"/>
  <c r="D31" i="2"/>
  <c r="D33" i="2"/>
  <c r="D32" i="2"/>
  <c r="D34" i="2"/>
  <c r="C3" i="2"/>
  <c r="C4" i="2"/>
  <c r="C19" i="2"/>
  <c r="C11" i="2"/>
  <c r="C12" i="2"/>
  <c r="C13" i="2"/>
  <c r="C17" i="2"/>
  <c r="C21" i="2"/>
  <c r="C22" i="2"/>
  <c r="C23" i="2"/>
  <c r="C24" i="2"/>
  <c r="C35" i="2"/>
  <c r="C37" i="2"/>
  <c r="C36" i="2"/>
  <c r="C38" i="2"/>
  <c r="C39" i="2"/>
  <c r="C41" i="2"/>
  <c r="C40" i="2"/>
  <c r="C42" i="2"/>
  <c r="C43" i="2"/>
  <c r="C45" i="2"/>
  <c r="C44" i="2"/>
  <c r="C46" i="2"/>
  <c r="C31" i="2"/>
  <c r="C33" i="2"/>
  <c r="C32" i="2"/>
  <c r="C34" i="2"/>
  <c r="A4" i="2"/>
  <c r="A5" i="2"/>
  <c r="A6" i="2"/>
  <c r="A7" i="2"/>
  <c r="A8" i="2"/>
  <c r="A9" i="2"/>
  <c r="A10" i="2"/>
  <c r="A13" i="2"/>
  <c r="A11" i="2"/>
  <c r="A12" i="2"/>
  <c r="A14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15" i="2"/>
</calcChain>
</file>

<file path=xl/sharedStrings.xml><?xml version="1.0" encoding="utf-8"?>
<sst xmlns="http://schemas.openxmlformats.org/spreadsheetml/2006/main" count="90" uniqueCount="89">
  <si>
    <t>CÓDIGO</t>
  </si>
  <si>
    <t>MODELO</t>
  </si>
  <si>
    <t>DESCRIÇÃO DO PRODUTO</t>
  </si>
  <si>
    <t>TH01000529</t>
  </si>
  <si>
    <t>ITEM</t>
  </si>
  <si>
    <t>FAMILIA</t>
  </si>
  <si>
    <t>STATUS</t>
  </si>
  <si>
    <t>CARACTERISTICA</t>
  </si>
  <si>
    <t>REVISÃO</t>
  </si>
  <si>
    <t>Consumo (A) Supervisão</t>
  </si>
  <si>
    <t>Consumo (A) Alarme</t>
  </si>
  <si>
    <t>TH01000531</t>
  </si>
  <si>
    <t>TH01000296</t>
  </si>
  <si>
    <t>TH01000532</t>
  </si>
  <si>
    <t>TH01000298</t>
  </si>
  <si>
    <t>TH01000038</t>
  </si>
  <si>
    <t>TH01000300</t>
  </si>
  <si>
    <t>TH01000029</t>
  </si>
  <si>
    <t>TH01000302</t>
  </si>
  <si>
    <t>TH01000020</t>
  </si>
  <si>
    <t>TH01000049</t>
  </si>
  <si>
    <t>TH01000050</t>
  </si>
  <si>
    <t>TH01000042</t>
  </si>
  <si>
    <t>TH01000292</t>
  </si>
  <si>
    <t>TH01000017</t>
  </si>
  <si>
    <t>TH01000047</t>
  </si>
  <si>
    <t>TH01000009</t>
  </si>
  <si>
    <t>TH01000039</t>
  </si>
  <si>
    <t>TH01000014</t>
  </si>
  <si>
    <t>TH01000044</t>
  </si>
  <si>
    <t>TH01000010</t>
  </si>
  <si>
    <t>TH01000015</t>
  </si>
  <si>
    <t>TH01000040</t>
  </si>
  <si>
    <t>TH01000045</t>
  </si>
  <si>
    <t>TH01000011</t>
  </si>
  <si>
    <t>TH01000041</t>
  </si>
  <si>
    <t>TH01000016</t>
  </si>
  <si>
    <t>TH01000046</t>
  </si>
  <si>
    <t>ATIVO</t>
  </si>
  <si>
    <t>TH01000027</t>
  </si>
  <si>
    <t>TH01000056</t>
  </si>
  <si>
    <t>TH01000057</t>
  </si>
  <si>
    <t>TH01000058</t>
  </si>
  <si>
    <t>TH01000059</t>
  </si>
  <si>
    <t>TH01000115</t>
  </si>
  <si>
    <t>TH01000025</t>
  </si>
  <si>
    <t>TH01000003</t>
  </si>
  <si>
    <t>TH01000033</t>
  </si>
  <si>
    <t>TH01000284</t>
  </si>
  <si>
    <t>TH01000545</t>
  </si>
  <si>
    <t>TH01000520</t>
  </si>
  <si>
    <t>TH01000521</t>
  </si>
  <si>
    <t>TH01000539</t>
  </si>
  <si>
    <t>TH01000540</t>
  </si>
  <si>
    <t>TH01000562</t>
  </si>
  <si>
    <t>Quantidade de pontos
TOTAL</t>
  </si>
  <si>
    <t>Caixa 30x40x20 Cm</t>
  </si>
  <si>
    <t>Total=</t>
  </si>
  <si>
    <t xml:space="preserve">INFRAESTRUTURA </t>
  </si>
  <si>
    <t>Eletroduto 3/4' vermelho 3 mts</t>
  </si>
  <si>
    <t>Luva lisa 3/4" vermelho</t>
  </si>
  <si>
    <t>Abraçadeira 3/4" vermelho</t>
  </si>
  <si>
    <t>Parafuso c/ Bucha 6mm</t>
  </si>
  <si>
    <t>Caixa de passagem Dailet 6 entradas vermelho 3/4"</t>
  </si>
  <si>
    <t>Tampa normal cega vermelho 3/4"</t>
  </si>
  <si>
    <t>Tampão vermelho 3/4"</t>
  </si>
  <si>
    <t>Adaptador 3/4" vermelho</t>
  </si>
  <si>
    <t>Fita Isolante de PVC Antichamas 20m x 19mm</t>
  </si>
  <si>
    <t>Solda</t>
  </si>
  <si>
    <t>Projeto Executivo</t>
  </si>
  <si>
    <t>OBS.:</t>
  </si>
  <si>
    <r>
      <t xml:space="preserve">Curva </t>
    </r>
    <r>
      <rPr>
        <b/>
        <sz val="12"/>
        <color rgb="FF600000"/>
        <rFont val="Arial"/>
        <family val="2"/>
      </rPr>
      <t>C/ Bolsa</t>
    </r>
    <r>
      <rPr>
        <b/>
        <sz val="12"/>
        <rFont val="Arial"/>
        <family val="2"/>
      </rPr>
      <t xml:space="preserve"> 90º 3/4" vermelho</t>
    </r>
  </si>
  <si>
    <t>Mão de Obra</t>
  </si>
  <si>
    <t>TERREO</t>
  </si>
  <si>
    <t>DETECTOR ENDEREÇÁVEL ÓPTICO DE FUMAÇA</t>
  </si>
  <si>
    <t>ACIONADOR MANUAL ENDEREÇÁVEL  APERTE AQUI    IP-20</t>
  </si>
  <si>
    <t>INDICADOR AUDIO VISUAL ENDEREÇÁVEL     IP-20</t>
  </si>
  <si>
    <t>MÓDULO ENDEREÇÁVEL  (MDC)</t>
  </si>
  <si>
    <t>MÓDULO ISOLADOR      (MI)</t>
  </si>
  <si>
    <t>DETECTOR ENDEREÇÁVEL TERMOVELOCIMÉTRICO</t>
  </si>
  <si>
    <t>1) PÉ DIREITO ENTRE 3,50m E 6,50m</t>
  </si>
  <si>
    <t>ACIONADOR MANUAL ENDEREÇÁVEL  APERTE AQUI    IP55</t>
  </si>
  <si>
    <t>INDICADOR AUDIO VISUAL ENDEREÇÁVEL     IP-55</t>
  </si>
  <si>
    <t>PAINEL FACILITY COM ??? ENDEREÇOS</t>
  </si>
  <si>
    <t>DETECTOR LINEAR convencional</t>
  </si>
  <si>
    <t>125 endeços</t>
  </si>
  <si>
    <t xml:space="preserve">1 laço com </t>
  </si>
  <si>
    <t>BATERIAS ??Ah</t>
  </si>
  <si>
    <t>Cliente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</si>
</sst>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Antique Olive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rgb="FFC00000"/>
      <name val="Arial"/>
      <family val="2"/>
    </font>
    <font>
      <sz val="14"/>
      <name val="Arial"/>
      <family val="2"/>
    </font>
    <font>
      <b/>
      <sz val="14"/>
      <color rgb="FFC00000"/>
      <name val="Arial"/>
      <family val="2"/>
    </font>
    <font>
      <sz val="14"/>
      <color theme="1"/>
      <name val="Calibri"/>
      <family val="2"/>
      <scheme val="minor"/>
    </font>
    <font>
      <b/>
      <sz val="12"/>
      <color theme="4"/>
      <name val="Arial"/>
      <family val="2"/>
    </font>
    <font>
      <b/>
      <sz val="12"/>
      <color theme="6" tint="-0.499984740745262"/>
      <name val="Arial"/>
      <family val="2"/>
    </font>
    <font>
      <sz val="11"/>
      <color theme="1"/>
      <name val="Arial"/>
      <family val="2"/>
    </font>
    <font>
      <b/>
      <sz val="12"/>
      <color rgb="FF600000"/>
      <name val="Arial"/>
      <family val="2"/>
    </font>
    <font>
      <b/>
      <sz val="12"/>
      <color theme="3"/>
      <name val="Arial"/>
      <family val="2"/>
    </font>
    <font>
      <b/>
      <sz val="11"/>
      <color rgb="FF600000"/>
      <name val="Arial"/>
      <family val="2"/>
    </font>
    <font>
      <sz val="11"/>
      <color rgb="FF600000"/>
      <name val="Arial"/>
      <family val="2"/>
    </font>
    <font>
      <sz val="11"/>
      <color rgb="FF6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600000"/>
      </left>
      <right/>
      <top style="double">
        <color rgb="FF600000"/>
      </top>
      <bottom/>
      <diagonal/>
    </border>
    <border>
      <left/>
      <right/>
      <top style="double">
        <color rgb="FF600000"/>
      </top>
      <bottom/>
      <diagonal/>
    </border>
    <border>
      <left/>
      <right style="double">
        <color rgb="FF600000"/>
      </right>
      <top style="double">
        <color rgb="FF600000"/>
      </top>
      <bottom/>
      <diagonal/>
    </border>
    <border>
      <left style="double">
        <color rgb="FF600000"/>
      </left>
      <right/>
      <top/>
      <bottom/>
      <diagonal/>
    </border>
    <border>
      <left/>
      <right style="double">
        <color rgb="FF600000"/>
      </right>
      <top/>
      <bottom/>
      <diagonal/>
    </border>
    <border>
      <left style="double">
        <color rgb="FF600000"/>
      </left>
      <right/>
      <top/>
      <bottom style="double">
        <color rgb="FF600000"/>
      </bottom>
      <diagonal/>
    </border>
    <border>
      <left/>
      <right/>
      <top/>
      <bottom style="double">
        <color rgb="FF600000"/>
      </bottom>
      <diagonal/>
    </border>
    <border>
      <left/>
      <right style="double">
        <color rgb="FF600000"/>
      </right>
      <top/>
      <bottom style="double">
        <color rgb="FF6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164" fontId="0" fillId="0" borderId="3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hidden="1"/>
    </xf>
    <xf numFmtId="164" fontId="0" fillId="0" borderId="6" xfId="0" applyNumberForma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left" vertical="center"/>
    </xf>
    <xf numFmtId="0" fontId="0" fillId="4" borderId="0" xfId="0" applyFill="1"/>
    <xf numFmtId="0" fontId="7" fillId="4" borderId="0" xfId="0" applyFont="1" applyFill="1"/>
    <xf numFmtId="0" fontId="7" fillId="0" borderId="0" xfId="0" applyFont="1"/>
    <xf numFmtId="0" fontId="6" fillId="0" borderId="13" xfId="0" applyFont="1" applyBorder="1" applyAlignment="1">
      <alignment horizontal="left" vertical="center" wrapText="1"/>
    </xf>
    <xf numFmtId="0" fontId="4" fillId="4" borderId="17" xfId="0" applyFont="1" applyFill="1" applyBorder="1" applyAlignment="1">
      <alignment horizontal="right" vertical="center"/>
    </xf>
    <xf numFmtId="0" fontId="4" fillId="4" borderId="18" xfId="0" applyFont="1" applyFill="1" applyBorder="1" applyAlignment="1">
      <alignment horizontal="center" vertical="center"/>
    </xf>
    <xf numFmtId="0" fontId="9" fillId="0" borderId="0" xfId="0" applyFont="1"/>
    <xf numFmtId="0" fontId="4" fillId="4" borderId="1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1" fontId="6" fillId="5" borderId="10" xfId="1" applyNumberFormat="1" applyFont="1" applyFill="1" applyBorder="1" applyAlignment="1">
      <alignment horizontal="center" vertical="center"/>
    </xf>
    <xf numFmtId="1" fontId="16" fillId="5" borderId="10" xfId="1" applyNumberFormat="1" applyFont="1" applyFill="1" applyBorder="1" applyAlignment="1">
      <alignment horizontal="center" vertical="center"/>
    </xf>
    <xf numFmtId="1" fontId="6" fillId="5" borderId="14" xfId="1" applyNumberFormat="1" applyFont="1" applyFill="1" applyBorder="1" applyAlignment="1">
      <alignment horizontal="center" vertical="center"/>
    </xf>
    <xf numFmtId="1" fontId="6" fillId="5" borderId="15" xfId="1" applyNumberFormat="1" applyFont="1" applyFill="1" applyBorder="1" applyAlignment="1">
      <alignment horizontal="center" vertical="center"/>
    </xf>
    <xf numFmtId="1" fontId="6" fillId="5" borderId="13" xfId="1" applyNumberFormat="1" applyFont="1" applyFill="1" applyBorder="1" applyAlignment="1">
      <alignment horizontal="center" vertical="center"/>
    </xf>
    <xf numFmtId="0" fontId="17" fillId="4" borderId="32" xfId="0" applyFont="1" applyFill="1" applyBorder="1"/>
    <xf numFmtId="0" fontId="18" fillId="4" borderId="33" xfId="0" applyFont="1" applyFill="1" applyBorder="1"/>
    <xf numFmtId="0" fontId="19" fillId="4" borderId="33" xfId="0" applyFont="1" applyFill="1" applyBorder="1"/>
    <xf numFmtId="0" fontId="19" fillId="4" borderId="34" xfId="0" applyFont="1" applyFill="1" applyBorder="1"/>
    <xf numFmtId="0" fontId="17" fillId="4" borderId="35" xfId="0" applyFont="1" applyFill="1" applyBorder="1"/>
    <xf numFmtId="0" fontId="18" fillId="4" borderId="0" xfId="0" applyFont="1" applyFill="1"/>
    <xf numFmtId="0" fontId="19" fillId="4" borderId="0" xfId="0" applyFont="1" applyFill="1"/>
    <xf numFmtId="0" fontId="19" fillId="4" borderId="36" xfId="0" applyFont="1" applyFill="1" applyBorder="1"/>
    <xf numFmtId="0" fontId="19" fillId="4" borderId="37" xfId="0" applyFont="1" applyFill="1" applyBorder="1"/>
    <xf numFmtId="0" fontId="19" fillId="4" borderId="38" xfId="0" applyFont="1" applyFill="1" applyBorder="1"/>
    <xf numFmtId="0" fontId="19" fillId="4" borderId="39" xfId="0" applyFont="1" applyFill="1" applyBorder="1"/>
    <xf numFmtId="0" fontId="0" fillId="2" borderId="0" xfId="0" applyFill="1"/>
    <xf numFmtId="0" fontId="11" fillId="2" borderId="0" xfId="0" applyFont="1" applyFill="1"/>
    <xf numFmtId="0" fontId="14" fillId="2" borderId="0" xfId="0" applyFont="1" applyFill="1"/>
    <xf numFmtId="0" fontId="5" fillId="2" borderId="0" xfId="1" applyFont="1" applyFill="1" applyAlignment="1">
      <alignment horizontal="left"/>
    </xf>
    <xf numFmtId="1" fontId="12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/>
    </xf>
    <xf numFmtId="1" fontId="13" fillId="2" borderId="0" xfId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9" fontId="0" fillId="2" borderId="0" xfId="0" applyNumberFormat="1" applyFill="1"/>
    <xf numFmtId="0" fontId="9" fillId="2" borderId="0" xfId="0" applyFont="1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/>
    </xf>
    <xf numFmtId="0" fontId="5" fillId="3" borderId="17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left" wrapText="1"/>
    </xf>
    <xf numFmtId="0" fontId="6" fillId="5" borderId="22" xfId="1" applyFont="1" applyFill="1" applyBorder="1" applyAlignment="1">
      <alignment horizontal="left" wrapText="1"/>
    </xf>
    <xf numFmtId="0" fontId="6" fillId="5" borderId="11" xfId="1" applyFont="1" applyFill="1" applyBorder="1" applyAlignment="1">
      <alignment horizontal="left" wrapText="1"/>
    </xf>
    <xf numFmtId="0" fontId="6" fillId="5" borderId="23" xfId="1" applyFont="1" applyFill="1" applyBorder="1" applyAlignment="1">
      <alignment horizontal="left"/>
    </xf>
    <xf numFmtId="0" fontId="6" fillId="5" borderId="24" xfId="1" applyFont="1" applyFill="1" applyBorder="1" applyAlignment="1">
      <alignment horizontal="left"/>
    </xf>
    <xf numFmtId="0" fontId="6" fillId="5" borderId="12" xfId="1" applyFont="1" applyFill="1" applyBorder="1" applyAlignment="1">
      <alignment horizontal="left"/>
    </xf>
    <xf numFmtId="0" fontId="15" fillId="5" borderId="23" xfId="1" applyFont="1" applyFill="1" applyBorder="1" applyAlignment="1">
      <alignment horizontal="left" vertical="center"/>
    </xf>
    <xf numFmtId="0" fontId="15" fillId="5" borderId="24" xfId="1" applyFont="1" applyFill="1" applyBorder="1" applyAlignment="1">
      <alignment horizontal="left" vertical="center"/>
    </xf>
    <xf numFmtId="0" fontId="15" fillId="5" borderId="12" xfId="1" applyFont="1" applyFill="1" applyBorder="1" applyAlignment="1">
      <alignment horizontal="left" vertical="center"/>
    </xf>
    <xf numFmtId="0" fontId="6" fillId="5" borderId="30" xfId="1" applyFont="1" applyFill="1" applyBorder="1" applyAlignment="1">
      <alignment horizontal="left"/>
    </xf>
    <xf numFmtId="0" fontId="6" fillId="5" borderId="8" xfId="1" applyFont="1" applyFill="1" applyBorder="1" applyAlignment="1">
      <alignment horizontal="left"/>
    </xf>
    <xf numFmtId="0" fontId="6" fillId="5" borderId="31" xfId="1" applyFont="1" applyFill="1" applyBorder="1" applyAlignment="1">
      <alignment horizontal="left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5" fillId="5" borderId="27" xfId="1" applyFont="1" applyFill="1" applyBorder="1" applyAlignment="1">
      <alignment horizontal="left"/>
    </xf>
    <xf numFmtId="0" fontId="15" fillId="5" borderId="28" xfId="1" applyFont="1" applyFill="1" applyBorder="1" applyAlignment="1">
      <alignment horizontal="left"/>
    </xf>
    <xf numFmtId="0" fontId="6" fillId="5" borderId="25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left"/>
    </xf>
    <xf numFmtId="0" fontId="6" fillId="5" borderId="26" xfId="1" applyFont="1" applyFill="1" applyBorder="1" applyAlignment="1">
      <alignment horizontal="left"/>
    </xf>
    <xf numFmtId="0" fontId="6" fillId="5" borderId="27" xfId="1" applyFont="1" applyFill="1" applyBorder="1" applyAlignment="1">
      <alignment horizontal="left"/>
    </xf>
    <xf numFmtId="0" fontId="6" fillId="5" borderId="28" xfId="1" applyFont="1" applyFill="1" applyBorder="1" applyAlignment="1">
      <alignment horizontal="left"/>
    </xf>
    <xf numFmtId="0" fontId="6" fillId="5" borderId="16" xfId="1" applyFont="1" applyFill="1" applyBorder="1" applyAlignment="1">
      <alignment horizontal="left"/>
    </xf>
    <xf numFmtId="0" fontId="6" fillId="5" borderId="21" xfId="1" applyFont="1" applyFill="1" applyBorder="1" applyAlignment="1">
      <alignment horizontal="left"/>
    </xf>
    <xf numFmtId="0" fontId="6" fillId="5" borderId="22" xfId="1" applyFont="1" applyFill="1" applyBorder="1" applyAlignment="1">
      <alignment horizontal="left"/>
    </xf>
    <xf numFmtId="0" fontId="6" fillId="5" borderId="29" xfId="1" applyFont="1" applyFill="1" applyBorder="1" applyAlignment="1">
      <alignment horizontal="left"/>
    </xf>
    <xf numFmtId="0" fontId="6" fillId="5" borderId="23" xfId="1" applyFont="1" applyFill="1" applyBorder="1" applyAlignment="1">
      <alignment horizontal="left" vertical="center"/>
    </xf>
    <xf numFmtId="0" fontId="6" fillId="5" borderId="24" xfId="1" applyFont="1" applyFill="1" applyBorder="1" applyAlignment="1">
      <alignment horizontal="left" vertical="center"/>
    </xf>
    <xf numFmtId="0" fontId="6" fillId="5" borderId="12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13">
    <dxf>
      <numFmt numFmtId="164" formatCode="0.00000"/>
      <alignment horizontal="center" vertical="center" textRotation="0" wrapText="0" indent="0" justifyLastLine="0" shrinkToFit="0" readingOrder="0"/>
      <protection locked="1" hidden="0"/>
    </dxf>
    <dxf>
      <numFmt numFmtId="164" formatCode="0.00000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outline="0">
        <left style="thin">
          <color auto="1"/>
        </left>
      </border>
      <protection locked="1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/>
      </border>
      <protection locked="1" hidden="0"/>
    </dxf>
    <dxf>
      <numFmt numFmtId="0" formatCode="General"/>
      <alignment horizontal="left" vertical="center" textRotation="0" wrapText="0" indent="0" justifyLastLine="0" shrinkToFit="0" readingOrder="0"/>
      <border outline="0">
        <right style="thin">
          <color auto="1"/>
        </right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outline="0">
        <right style="thin">
          <color auto="1"/>
        </right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relative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ntique Olive"/>
        <scheme val="none"/>
      </font>
      <alignment horizontal="center" vertical="center" textRotation="0" wrapText="1" indent="0" justifyLastLine="0" shrinkToFit="0" readingOrder="0"/>
      <protection locked="1" hidden="0"/>
    </dxf>
  </dxfs>
  <tableStyles count="0" defaultTableStyle="TableStyleMedium9" defaultPivotStyle="PivotStyleLight16"/>
  <colors>
    <mruColors>
      <color rgb="FF600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VENDAS%202011\Produtos%20Sistemas%20Detec&#231;&#227;o%20e%20Alarme%20Inc&#234;ndio%20Tecnohold\Planilhas\Lista%20de%20C&#243;digo%20Comercial%20(200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ilias"/>
      <sheetName val=" Lista Cód. TH99"/>
      <sheetName val="Base de Dados"/>
      <sheetName val="Produto Acabado"/>
      <sheetName val="Base de Componentes"/>
      <sheetName val="PRODUTO ACABADOx"/>
      <sheetName val="Componentes"/>
      <sheetName val="codigos especiais"/>
      <sheetName val="Sistema SIGMA 485-E"/>
      <sheetName val="Sistema SAFIRA"/>
      <sheetName val="SIGMA DIP"/>
      <sheetName val="Convencional"/>
      <sheetName val="Prod. Terçeiros"/>
      <sheetName val="Cartão eletronico"/>
      <sheetName val="SERVIÇOS"/>
      <sheetName val="Automação"/>
      <sheetName val="FERRAMENTAS"/>
      <sheetName val="QDGI"/>
    </sheetNames>
    <sheetDataSet>
      <sheetData sheetId="0"/>
      <sheetData sheetId="1"/>
      <sheetData sheetId="2">
        <row r="1">
          <cell r="A1" t="str">
            <v>CÓDIGO</v>
          </cell>
          <cell r="B1" t="str">
            <v>Fil-01</v>
          </cell>
          <cell r="C1" t="str">
            <v>Fil-02</v>
          </cell>
          <cell r="D1" t="str">
            <v>Fil-03</v>
          </cell>
          <cell r="E1" t="str">
            <v>FAMILIA</v>
          </cell>
          <cell r="F1" t="str">
            <v>Status</v>
          </cell>
          <cell r="G1" t="str">
            <v>MODELO</v>
          </cell>
          <cell r="H1" t="str">
            <v>DESCRIÇÃO DO PRODUTO</v>
          </cell>
          <cell r="I1" t="str">
            <v>CARACTERISTICA</v>
          </cell>
          <cell r="J1" t="str">
            <v>REVISÃO</v>
          </cell>
        </row>
        <row r="2">
          <cell r="A2" t="str">
            <v>AAA0000001</v>
          </cell>
          <cell r="B2" t="str">
            <v>AAA00</v>
          </cell>
          <cell r="C2" t="str">
            <v>CAR</v>
          </cell>
          <cell r="D2" t="str">
            <v>MDC</v>
          </cell>
          <cell r="E2" t="str">
            <v>TH02</v>
          </cell>
          <cell r="F2" t="str">
            <v>INATIVO</v>
          </cell>
          <cell r="G2" t="str">
            <v>MDC485T01A0</v>
          </cell>
          <cell r="H2" t="str">
            <v>CARTAO ELETRONICO</v>
          </cell>
          <cell r="I2" t="str">
            <v>MDC485T01A0-CLASSE B</v>
          </cell>
          <cell r="J2" t="str">
            <v>RABA-C41</v>
          </cell>
        </row>
        <row r="3">
          <cell r="A3" t="str">
            <v>AAA0000002</v>
          </cell>
          <cell r="B3" t="str">
            <v>AAA00</v>
          </cell>
          <cell r="C3" t="str">
            <v>CAR</v>
          </cell>
          <cell r="D3" t="str">
            <v>AME</v>
          </cell>
          <cell r="E3" t="str">
            <v>TH02</v>
          </cell>
          <cell r="F3" t="str">
            <v>TH01000116</v>
          </cell>
          <cell r="G3" t="str">
            <v>AME485T02A0</v>
          </cell>
          <cell r="H3" t="str">
            <v>CARTAO ELETRONICO</v>
          </cell>
          <cell r="I3" t="str">
            <v>AME485T02A0-APERTE AQUI</v>
          </cell>
          <cell r="J3" t="str">
            <v>RBCA-C40</v>
          </cell>
        </row>
        <row r="4">
          <cell r="A4" t="str">
            <v>AAA0000003</v>
          </cell>
          <cell r="B4" t="str">
            <v>AAA00</v>
          </cell>
          <cell r="C4" t="str">
            <v>CAR</v>
          </cell>
          <cell r="D4" t="str">
            <v>AME</v>
          </cell>
          <cell r="E4" t="str">
            <v>TH02</v>
          </cell>
          <cell r="F4" t="str">
            <v>TH01000117</v>
          </cell>
          <cell r="G4" t="str">
            <v>AME485T04A0</v>
          </cell>
          <cell r="H4" t="str">
            <v>CARTAO ELETRONICO</v>
          </cell>
          <cell r="I4" t="str">
            <v>AME485T04A0-LEVANTE E APERTE AQUI</v>
          </cell>
          <cell r="J4" t="str">
            <v>RAAA-A40</v>
          </cell>
        </row>
        <row r="5">
          <cell r="A5" t="str">
            <v>AAA0000004</v>
          </cell>
          <cell r="B5" t="str">
            <v>AAA00</v>
          </cell>
          <cell r="C5" t="str">
            <v>CAR</v>
          </cell>
          <cell r="D5" t="str">
            <v>AME</v>
          </cell>
          <cell r="E5" t="str">
            <v>TH02</v>
          </cell>
          <cell r="F5" t="str">
            <v>TH01000118</v>
          </cell>
          <cell r="G5" t="str">
            <v>AME485T03A0</v>
          </cell>
          <cell r="H5" t="str">
            <v>CARTAO ELETRONICO</v>
          </cell>
          <cell r="I5" t="str">
            <v>AME485T03A0-LEVANTE E APERTE AQUI</v>
          </cell>
          <cell r="J5" t="str">
            <v>RCAA-B40</v>
          </cell>
        </row>
        <row r="6">
          <cell r="A6" t="str">
            <v>AAA0000005</v>
          </cell>
          <cell r="B6" t="str">
            <v>AAA00</v>
          </cell>
          <cell r="C6" t="str">
            <v>CAR</v>
          </cell>
          <cell r="D6" t="str">
            <v>MCA</v>
          </cell>
          <cell r="E6" t="str">
            <v>TH02</v>
          </cell>
          <cell r="F6" t="str">
            <v>TH01000119</v>
          </cell>
          <cell r="G6" t="str">
            <v>MCA485T01A0</v>
          </cell>
          <cell r="H6" t="str">
            <v>CARTAO ELETRONICO</v>
          </cell>
          <cell r="I6" t="str">
            <v>MCA485T01A0-CLASSE A</v>
          </cell>
          <cell r="J6" t="str">
            <v>RAAA-E40</v>
          </cell>
        </row>
        <row r="7">
          <cell r="A7" t="str">
            <v>AAA0000006</v>
          </cell>
          <cell r="B7" t="str">
            <v>AAA00</v>
          </cell>
          <cell r="C7" t="str">
            <v>CAR</v>
          </cell>
          <cell r="D7" t="str">
            <v>MCB</v>
          </cell>
          <cell r="E7" t="str">
            <v>TH02</v>
          </cell>
          <cell r="F7" t="str">
            <v>TH01000120</v>
          </cell>
          <cell r="G7" t="str">
            <v>MCB485T01A0</v>
          </cell>
          <cell r="H7" t="str">
            <v>CARTAO ELETRONICO</v>
          </cell>
          <cell r="I7" t="str">
            <v>MCB485T01A0-CLASSE B</v>
          </cell>
          <cell r="J7" t="str">
            <v>RAAA-C40</v>
          </cell>
        </row>
        <row r="8">
          <cell r="A8" t="str">
            <v>AAA0000007</v>
          </cell>
          <cell r="B8" t="str">
            <v>AAA00</v>
          </cell>
          <cell r="C8" t="str">
            <v>CAR</v>
          </cell>
          <cell r="D8" t="str">
            <v>AME</v>
          </cell>
          <cell r="E8" t="str">
            <v>TH02</v>
          </cell>
          <cell r="F8" t="str">
            <v>TH01000121</v>
          </cell>
          <cell r="G8" t="str">
            <v>AME485T05A0</v>
          </cell>
          <cell r="H8" t="str">
            <v>CARTAO ELETRONICO</v>
          </cell>
          <cell r="I8" t="str">
            <v>AME485T05A0- A PROVA DE EXPLOSÃO</v>
          </cell>
          <cell r="J8" t="str">
            <v>RAAA-A01</v>
          </cell>
        </row>
        <row r="9">
          <cell r="A9" t="str">
            <v>AAA0000008</v>
          </cell>
          <cell r="B9" t="str">
            <v>AAA00</v>
          </cell>
          <cell r="C9" t="str">
            <v>CAR</v>
          </cell>
          <cell r="D9" t="str">
            <v>AME</v>
          </cell>
          <cell r="E9" t="str">
            <v>TH02</v>
          </cell>
          <cell r="F9" t="str">
            <v>TH01000122</v>
          </cell>
          <cell r="G9" t="str">
            <v>AME485T01A0</v>
          </cell>
          <cell r="H9" t="str">
            <v>CARTAO ELETRONICO</v>
          </cell>
          <cell r="I9" t="str">
            <v>AME485T01A0-QUEBRE O VIDRO</v>
          </cell>
          <cell r="J9" t="str">
            <v>RAAA-C40</v>
          </cell>
        </row>
        <row r="10">
          <cell r="A10" t="str">
            <v>AAA0000009</v>
          </cell>
          <cell r="B10" t="str">
            <v>AAA00</v>
          </cell>
          <cell r="C10" t="str">
            <v>CAR</v>
          </cell>
          <cell r="D10" t="str">
            <v>SVE</v>
          </cell>
          <cell r="E10" t="str">
            <v>TH02</v>
          </cell>
          <cell r="F10" t="str">
            <v>TH01000123</v>
          </cell>
          <cell r="G10" t="str">
            <v>SVE485T01A0</v>
          </cell>
          <cell r="H10" t="str">
            <v>CARTAO ELETRONICO</v>
          </cell>
          <cell r="I10" t="str">
            <v>SVE485T01A0-IP-20 - LED</v>
          </cell>
          <cell r="J10" t="str">
            <v>RABA-C40</v>
          </cell>
        </row>
        <row r="11">
          <cell r="A11" t="str">
            <v>AAA0000010</v>
          </cell>
          <cell r="B11" t="str">
            <v>AAA00</v>
          </cell>
          <cell r="C11" t="str">
            <v>CAR</v>
          </cell>
          <cell r="D11" t="str">
            <v>SVE</v>
          </cell>
          <cell r="E11" t="str">
            <v>TH02</v>
          </cell>
          <cell r="F11" t="str">
            <v>TH01000124</v>
          </cell>
          <cell r="G11" t="str">
            <v>SVE485T02A0</v>
          </cell>
          <cell r="H11" t="str">
            <v>CARTAO ELETRONICO</v>
          </cell>
          <cell r="I11" t="str">
            <v>SVE485T02A0-IP-20 - XENON</v>
          </cell>
          <cell r="J11" t="str">
            <v>RABA-C40</v>
          </cell>
        </row>
        <row r="12">
          <cell r="A12" t="str">
            <v>AAA0000011</v>
          </cell>
          <cell r="B12" t="str">
            <v>AAA00</v>
          </cell>
          <cell r="C12" t="str">
            <v>CAR</v>
          </cell>
          <cell r="D12" t="str">
            <v>SAE</v>
          </cell>
          <cell r="E12" t="str">
            <v>TH02</v>
          </cell>
          <cell r="F12" t="str">
            <v>TH01000125</v>
          </cell>
          <cell r="G12" t="str">
            <v>SAE485T01A0</v>
          </cell>
          <cell r="H12" t="str">
            <v>CARTAO ELETRONICO</v>
          </cell>
          <cell r="I12" t="str">
            <v>SAE485T01A0-IP-20 - 95dB</v>
          </cell>
          <cell r="J12" t="str">
            <v>RABA-C40</v>
          </cell>
        </row>
        <row r="13">
          <cell r="A13" t="str">
            <v>AAA0000012</v>
          </cell>
          <cell r="B13" t="str">
            <v>AAA00</v>
          </cell>
          <cell r="C13" t="str">
            <v>CAR</v>
          </cell>
          <cell r="D13" t="str">
            <v>SAV</v>
          </cell>
          <cell r="E13" t="str">
            <v>TH02</v>
          </cell>
          <cell r="F13" t="str">
            <v>TH01000126</v>
          </cell>
          <cell r="G13" t="str">
            <v>SAV485T01A0</v>
          </cell>
          <cell r="H13" t="str">
            <v>CARTAO ELETRONICO</v>
          </cell>
          <cell r="I13" t="str">
            <v>SAV485T01A0-IP-20 - LED</v>
          </cell>
          <cell r="J13" t="str">
            <v>RABA-C40</v>
          </cell>
        </row>
        <row r="14">
          <cell r="A14" t="str">
            <v>AAA0000013</v>
          </cell>
          <cell r="B14" t="str">
            <v>AAA00</v>
          </cell>
          <cell r="C14" t="str">
            <v>CAR</v>
          </cell>
          <cell r="D14" t="str">
            <v>SAV</v>
          </cell>
          <cell r="E14" t="str">
            <v>TH02</v>
          </cell>
          <cell r="F14" t="str">
            <v>TH01000127</v>
          </cell>
          <cell r="G14" t="str">
            <v>SAV485T02A0</v>
          </cell>
          <cell r="H14" t="str">
            <v>CARTAO ELETRONICO</v>
          </cell>
          <cell r="I14" t="str">
            <v>SAV485T02A0-IP-20 - XENON</v>
          </cell>
          <cell r="J14" t="str">
            <v>RABA-C40</v>
          </cell>
        </row>
        <row r="15">
          <cell r="A15" t="str">
            <v>AAA0000014</v>
          </cell>
          <cell r="B15" t="str">
            <v>AAA00</v>
          </cell>
          <cell r="C15" t="str">
            <v>CAR</v>
          </cell>
          <cell r="D15" t="str">
            <v>SVE</v>
          </cell>
          <cell r="E15" t="str">
            <v>TH02</v>
          </cell>
          <cell r="F15" t="str">
            <v>TH01000128</v>
          </cell>
          <cell r="G15" t="str">
            <v>SVE485T01A1</v>
          </cell>
          <cell r="H15" t="str">
            <v>CARTAO ELETRONICO</v>
          </cell>
          <cell r="I15" t="str">
            <v>SVE485T01A1-IP-55 - LED</v>
          </cell>
          <cell r="J15" t="str">
            <v>RABA-C40</v>
          </cell>
        </row>
        <row r="16">
          <cell r="A16" t="str">
            <v>AAA0000015</v>
          </cell>
          <cell r="B16" t="str">
            <v>AAA00</v>
          </cell>
          <cell r="C16" t="str">
            <v>CAR</v>
          </cell>
          <cell r="D16" t="str">
            <v>SVE</v>
          </cell>
          <cell r="E16" t="str">
            <v>TH02</v>
          </cell>
          <cell r="F16" t="str">
            <v>TH01000129</v>
          </cell>
          <cell r="G16" t="str">
            <v>SVE485T02A1</v>
          </cell>
          <cell r="H16" t="str">
            <v>CARTAO ELETRONICO</v>
          </cell>
          <cell r="I16" t="str">
            <v>SVE485T02A1-IP-55 - XENON</v>
          </cell>
          <cell r="J16" t="str">
            <v>RABA-C40</v>
          </cell>
        </row>
        <row r="17">
          <cell r="A17" t="str">
            <v>AAA0000016</v>
          </cell>
          <cell r="B17" t="str">
            <v>AAA00</v>
          </cell>
          <cell r="C17" t="str">
            <v>CAR</v>
          </cell>
          <cell r="D17" t="str">
            <v>SAE</v>
          </cell>
          <cell r="E17" t="str">
            <v>TH02</v>
          </cell>
          <cell r="F17" t="str">
            <v>TH01000130</v>
          </cell>
          <cell r="G17" t="str">
            <v>SAE485T01A1</v>
          </cell>
          <cell r="H17" t="str">
            <v>CARTAO ELETRONICO</v>
          </cell>
          <cell r="I17" t="str">
            <v>SAE485T01A1-IP-55 - 95dB</v>
          </cell>
          <cell r="J17" t="str">
            <v>RABA-C40</v>
          </cell>
        </row>
        <row r="18">
          <cell r="A18" t="str">
            <v>AAA0000017</v>
          </cell>
          <cell r="B18" t="str">
            <v>AAA00</v>
          </cell>
          <cell r="C18" t="str">
            <v>CAR</v>
          </cell>
          <cell r="D18" t="str">
            <v>SAV</v>
          </cell>
          <cell r="E18" t="str">
            <v>TH02</v>
          </cell>
          <cell r="F18" t="str">
            <v>TH01000131</v>
          </cell>
          <cell r="G18" t="str">
            <v>SAV485T01A1</v>
          </cell>
          <cell r="H18" t="str">
            <v>CARTAO ELETRONICO</v>
          </cell>
          <cell r="I18" t="str">
            <v>SAV485T01A1-IP-55 - LED</v>
          </cell>
          <cell r="J18" t="str">
            <v>RABA-C40</v>
          </cell>
        </row>
        <row r="19">
          <cell r="A19" t="str">
            <v>AAA0000018</v>
          </cell>
          <cell r="B19" t="str">
            <v>AAA00</v>
          </cell>
          <cell r="C19" t="str">
            <v>CAR</v>
          </cell>
          <cell r="D19" t="str">
            <v>SAV</v>
          </cell>
          <cell r="E19" t="str">
            <v>TH02</v>
          </cell>
          <cell r="F19" t="str">
            <v>TH01000132</v>
          </cell>
          <cell r="G19" t="str">
            <v>SAV485T02A1</v>
          </cell>
          <cell r="H19" t="str">
            <v>CARTAO ELETRONICO</v>
          </cell>
          <cell r="I19" t="str">
            <v>SAV485T02A1-IP-55 - XENON</v>
          </cell>
          <cell r="J19" t="str">
            <v>RABA-C40</v>
          </cell>
        </row>
        <row r="20">
          <cell r="A20" t="str">
            <v>AAA0000019</v>
          </cell>
          <cell r="B20" t="str">
            <v>AAA00</v>
          </cell>
          <cell r="C20" t="str">
            <v>CAR</v>
          </cell>
          <cell r="D20" t="str">
            <v>MRE</v>
          </cell>
          <cell r="E20" t="str">
            <v>TH02</v>
          </cell>
          <cell r="F20" t="str">
            <v>TH01000133</v>
          </cell>
          <cell r="G20" t="str">
            <v>MRE485T01A0</v>
          </cell>
          <cell r="H20" t="str">
            <v>CARTAO ELETRONICO</v>
          </cell>
          <cell r="I20" t="str">
            <v>MRE485T01A0-IP-20</v>
          </cell>
          <cell r="J20" t="str">
            <v>RAAA-B40</v>
          </cell>
        </row>
        <row r="21">
          <cell r="A21" t="str">
            <v>AAA0000020</v>
          </cell>
          <cell r="B21" t="str">
            <v>AAA00</v>
          </cell>
          <cell r="C21" t="str">
            <v>CAR</v>
          </cell>
          <cell r="D21" t="str">
            <v>MRE</v>
          </cell>
          <cell r="E21" t="str">
            <v>TH02</v>
          </cell>
          <cell r="F21" t="str">
            <v>TH01000134</v>
          </cell>
          <cell r="G21" t="str">
            <v>MRE485T01A1</v>
          </cell>
          <cell r="H21" t="str">
            <v>CARTAO ELETRONICO</v>
          </cell>
          <cell r="I21" t="str">
            <v>MRE485T01A1-IP-55</v>
          </cell>
          <cell r="J21" t="str">
            <v>RAAA-B40</v>
          </cell>
        </row>
        <row r="22">
          <cell r="A22" t="str">
            <v>AAA0000021</v>
          </cell>
          <cell r="B22" t="str">
            <v>AAA00</v>
          </cell>
          <cell r="C22" t="str">
            <v>CAR</v>
          </cell>
          <cell r="D22" t="str">
            <v>MBE</v>
          </cell>
          <cell r="E22" t="str">
            <v>TH02</v>
          </cell>
          <cell r="F22" t="str">
            <v>TH01000135</v>
          </cell>
          <cell r="G22" t="str">
            <v>MBE485T01A0</v>
          </cell>
          <cell r="H22" t="str">
            <v>CARTAO ELETRONICO</v>
          </cell>
          <cell r="I22" t="str">
            <v>MBE485T01A0-IP-20</v>
          </cell>
          <cell r="J22" t="str">
            <v>RAAA-A01</v>
          </cell>
        </row>
        <row r="23">
          <cell r="A23" t="str">
            <v>AAA0000022</v>
          </cell>
          <cell r="B23" t="str">
            <v>AAA00</v>
          </cell>
          <cell r="C23" t="str">
            <v>CAR</v>
          </cell>
          <cell r="D23" t="str">
            <v>MCE</v>
          </cell>
          <cell r="E23" t="str">
            <v>TH02</v>
          </cell>
          <cell r="F23" t="str">
            <v>TH01000136</v>
          </cell>
          <cell r="G23" t="str">
            <v>MCE485T01A0</v>
          </cell>
          <cell r="H23" t="str">
            <v>CARTAO ELETRONICO</v>
          </cell>
          <cell r="I23" t="str">
            <v>MCE485T01A0-IP-20</v>
          </cell>
          <cell r="J23" t="str">
            <v>RAAA-A01</v>
          </cell>
        </row>
        <row r="24">
          <cell r="A24" t="str">
            <v>AAA0000023</v>
          </cell>
          <cell r="B24" t="str">
            <v>AAA00</v>
          </cell>
          <cell r="C24" t="str">
            <v>CAR</v>
          </cell>
          <cell r="D24" t="str">
            <v>MCS</v>
          </cell>
          <cell r="E24" t="str">
            <v>TH02</v>
          </cell>
          <cell r="F24" t="str">
            <v>TH01000137</v>
          </cell>
          <cell r="G24" t="str">
            <v>MCS485T01A0</v>
          </cell>
          <cell r="H24" t="str">
            <v>CARTAO ELETRONICO</v>
          </cell>
          <cell r="I24" t="str">
            <v>MCS485T01A0-RS-232&lt;-&gt;RS-485</v>
          </cell>
          <cell r="J24" t="str">
            <v>RAAA-A01</v>
          </cell>
        </row>
        <row r="25">
          <cell r="A25" t="str">
            <v>AAA0000024</v>
          </cell>
          <cell r="B25" t="str">
            <v>AAA00</v>
          </cell>
          <cell r="C25" t="str">
            <v>CAR</v>
          </cell>
          <cell r="D25" t="str">
            <v>MCS</v>
          </cell>
          <cell r="E25" t="str">
            <v>TH02</v>
          </cell>
          <cell r="F25" t="str">
            <v>TH01000138</v>
          </cell>
          <cell r="G25" t="str">
            <v>MCSMBRT01A0</v>
          </cell>
          <cell r="H25" t="str">
            <v>CARTAO ELETRONICO</v>
          </cell>
          <cell r="I25" t="str">
            <v>MCSMBRT01A0-RTU - RS-485</v>
          </cell>
          <cell r="J25" t="str">
            <v>RAAA-A01</v>
          </cell>
        </row>
        <row r="26">
          <cell r="A26" t="str">
            <v>AAA0000024</v>
          </cell>
          <cell r="B26" t="str">
            <v>AAA00</v>
          </cell>
          <cell r="C26" t="str">
            <v>PLA</v>
          </cell>
          <cell r="D26" t="str">
            <v>DFE</v>
          </cell>
          <cell r="E26" t="str">
            <v>TH28</v>
          </cell>
          <cell r="F26" t="str">
            <v>ATIVO</v>
          </cell>
          <cell r="G26" t="str">
            <v>DFE485T01A0</v>
          </cell>
          <cell r="H26" t="str">
            <v>PLACA DE CIRCUITO IMPRESSO</v>
          </cell>
          <cell r="I26" t="str">
            <v>PCI DFE485T01A@RACA.PCB</v>
          </cell>
          <cell r="J26" t="str">
            <v>RACA-A01</v>
          </cell>
        </row>
        <row r="27">
          <cell r="A27" t="str">
            <v>AAA0000025</v>
          </cell>
          <cell r="B27" t="str">
            <v>AAA00</v>
          </cell>
          <cell r="C27" t="str">
            <v>CAR</v>
          </cell>
          <cell r="D27" t="str">
            <v>MLP</v>
          </cell>
          <cell r="E27" t="str">
            <v>TH02</v>
          </cell>
          <cell r="F27" t="str">
            <v>TH01000139</v>
          </cell>
          <cell r="G27" t="str">
            <v>MLP485T01A0</v>
          </cell>
          <cell r="H27" t="str">
            <v>CARTAO ELETRONICO</v>
          </cell>
          <cell r="I27" t="str">
            <v>MLP485T01A0-125 ENDEREÇOS</v>
          </cell>
          <cell r="J27" t="str">
            <v>RAAA-A40</v>
          </cell>
        </row>
        <row r="28">
          <cell r="A28" t="str">
            <v>AAA0000026</v>
          </cell>
          <cell r="B28" t="str">
            <v>AAA00</v>
          </cell>
          <cell r="C28" t="str">
            <v>CAR</v>
          </cell>
          <cell r="D28" t="str">
            <v>FAE</v>
          </cell>
          <cell r="E28" t="str">
            <v>TH02</v>
          </cell>
          <cell r="F28" t="str">
            <v>TH01000140</v>
          </cell>
          <cell r="G28" t="str">
            <v>FAE485T01A0</v>
          </cell>
          <cell r="H28" t="str">
            <v>CARTAO ELETRONICO</v>
          </cell>
          <cell r="I28" t="str">
            <v xml:space="preserve">FAE485T01A0-5A - FONTESUP     </v>
          </cell>
          <cell r="J28" t="str">
            <v>RAAA-C40</v>
          </cell>
        </row>
        <row r="29">
          <cell r="A29" t="str">
            <v>AAA0000027</v>
          </cell>
          <cell r="B29" t="str">
            <v>AAA00</v>
          </cell>
          <cell r="C29" t="str">
            <v>CAR</v>
          </cell>
          <cell r="D29" t="str">
            <v>MRA</v>
          </cell>
          <cell r="E29" t="str">
            <v>TH02</v>
          </cell>
          <cell r="F29" t="str">
            <v>TH01000141</v>
          </cell>
          <cell r="G29" t="str">
            <v>MRA485T01A0</v>
          </cell>
          <cell r="H29" t="str">
            <v>CARTAO ELETRONICO</v>
          </cell>
          <cell r="I29" t="str">
            <v>MRA485T01A0-ENDER. SIGMA 485-E</v>
          </cell>
          <cell r="J29" t="str">
            <v>RAAA-A40</v>
          </cell>
        </row>
        <row r="30">
          <cell r="A30" t="str">
            <v>AAA0000028</v>
          </cell>
          <cell r="B30" t="str">
            <v>AAA00</v>
          </cell>
          <cell r="C30" t="str">
            <v>CAR</v>
          </cell>
          <cell r="D30" t="str">
            <v>MCF</v>
          </cell>
          <cell r="E30" t="str">
            <v>TH02</v>
          </cell>
          <cell r="F30" t="str">
            <v>TH01000142</v>
          </cell>
          <cell r="G30" t="str">
            <v>MCF485T01A0</v>
          </cell>
          <cell r="H30" t="str">
            <v>CARTAO ELETRONICO</v>
          </cell>
          <cell r="I30" t="str">
            <v xml:space="preserve">MCF485T01A0- IP55   </v>
          </cell>
          <cell r="J30">
            <v>0</v>
          </cell>
        </row>
        <row r="31">
          <cell r="A31" t="str">
            <v>AAA0000029</v>
          </cell>
          <cell r="B31" t="str">
            <v>AAA00</v>
          </cell>
          <cell r="C31" t="str">
            <v>CAR</v>
          </cell>
          <cell r="D31" t="str">
            <v>MSC</v>
          </cell>
          <cell r="E31" t="str">
            <v>TH02</v>
          </cell>
          <cell r="F31" t="str">
            <v>TH01000143</v>
          </cell>
          <cell r="G31" t="str">
            <v>MSC485T01A0</v>
          </cell>
          <cell r="H31" t="str">
            <v>CARTAO ELETRONICO</v>
          </cell>
          <cell r="I31" t="str">
            <v>MSC485T01A0-IP55 DE 4 A 20 MA</v>
          </cell>
          <cell r="J31">
            <v>0</v>
          </cell>
        </row>
        <row r="32">
          <cell r="A32" t="str">
            <v>AAA0000030</v>
          </cell>
          <cell r="B32" t="str">
            <v>AAA00</v>
          </cell>
          <cell r="C32" t="str">
            <v>CAR</v>
          </cell>
          <cell r="D32" t="str">
            <v>PAE</v>
          </cell>
          <cell r="E32" t="str">
            <v>TH02</v>
          </cell>
          <cell r="F32" t="str">
            <v>TH01000144</v>
          </cell>
          <cell r="G32" t="str">
            <v>PAE485T01A0</v>
          </cell>
          <cell r="H32" t="str">
            <v>CARTAO ELETRONICO</v>
          </cell>
          <cell r="I32" t="str">
            <v>IHM-PAE485T01A0</v>
          </cell>
          <cell r="J32" t="str">
            <v>RAAA-A01</v>
          </cell>
        </row>
        <row r="33">
          <cell r="A33" t="str">
            <v>AAA0000074</v>
          </cell>
          <cell r="B33" t="str">
            <v>AAA00</v>
          </cell>
          <cell r="C33" t="str">
            <v>REE</v>
          </cell>
          <cell r="D33">
            <v>0</v>
          </cell>
          <cell r="E33" t="str">
            <v>TH29</v>
          </cell>
          <cell r="F33" t="str">
            <v>ATIVO</v>
          </cell>
          <cell r="G33">
            <v>0</v>
          </cell>
          <cell r="H33" t="str">
            <v>REED SWITCH 14MM - METALTEX</v>
          </cell>
          <cell r="I33" t="str">
            <v>COD. ORD228VL - OKI</v>
          </cell>
          <cell r="J33">
            <v>0</v>
          </cell>
        </row>
        <row r="34">
          <cell r="A34" t="str">
            <v>TH01000001</v>
          </cell>
          <cell r="B34" t="str">
            <v>TH010</v>
          </cell>
          <cell r="C34" t="str">
            <v>ACI</v>
          </cell>
          <cell r="D34" t="str">
            <v>AME</v>
          </cell>
          <cell r="E34" t="str">
            <v>TH01</v>
          </cell>
          <cell r="F34" t="str">
            <v>ATIVO</v>
          </cell>
          <cell r="G34" t="str">
            <v>AME485T01A0</v>
          </cell>
          <cell r="H34" t="str">
            <v>ACIONADOR MANUAL ENDER. IP-20</v>
          </cell>
          <cell r="I34" t="str">
            <v>AME485T01A0-QUEBRE O VIDRO</v>
          </cell>
          <cell r="J34" t="str">
            <v>RAAA-C40</v>
          </cell>
        </row>
        <row r="35">
          <cell r="A35" t="str">
            <v>TH01000002</v>
          </cell>
          <cell r="B35" t="str">
            <v>TH010</v>
          </cell>
          <cell r="C35" t="str">
            <v>ACI</v>
          </cell>
          <cell r="D35" t="str">
            <v>AME</v>
          </cell>
          <cell r="E35" t="str">
            <v>TH01</v>
          </cell>
          <cell r="F35" t="str">
            <v>INATIVO</v>
          </cell>
          <cell r="G35" t="str">
            <v>AME485T02A0</v>
          </cell>
          <cell r="H35" t="str">
            <v>ACIONADOR MANUAL ENDER. IP-20</v>
          </cell>
          <cell r="I35" t="str">
            <v>AME485T02A0-APERTE AQUI</v>
          </cell>
          <cell r="J35" t="str">
            <v>RBCA-C40</v>
          </cell>
        </row>
        <row r="36">
          <cell r="A36" t="str">
            <v>TH01000003</v>
          </cell>
          <cell r="B36" t="str">
            <v>TH010</v>
          </cell>
          <cell r="C36" t="str">
            <v>ACI</v>
          </cell>
          <cell r="D36" t="str">
            <v>AME</v>
          </cell>
          <cell r="E36" t="str">
            <v>TH01</v>
          </cell>
          <cell r="F36" t="str">
            <v>ATIVO</v>
          </cell>
          <cell r="G36" t="str">
            <v>AME485T03A0</v>
          </cell>
          <cell r="H36" t="str">
            <v>ACIONADOR MANUAL ENDER. IP-20</v>
          </cell>
          <cell r="I36" t="str">
            <v>AME485T03A0-LEVANTE E APERTE AQUI</v>
          </cell>
          <cell r="J36" t="str">
            <v>RCAA-C40</v>
          </cell>
        </row>
        <row r="37">
          <cell r="A37" t="str">
            <v>TH01000004</v>
          </cell>
          <cell r="B37" t="str">
            <v>TH010</v>
          </cell>
          <cell r="C37" t="str">
            <v>ACI</v>
          </cell>
          <cell r="D37" t="str">
            <v>AME</v>
          </cell>
          <cell r="E37" t="str">
            <v>TH01</v>
          </cell>
          <cell r="F37" t="str">
            <v>INATIVO</v>
          </cell>
          <cell r="G37" t="str">
            <v>AME485T04A0</v>
          </cell>
          <cell r="H37" t="str">
            <v>ACIONADOR MANUAL ENDER. IP-55</v>
          </cell>
          <cell r="I37" t="str">
            <v>AME485T04A0-LEVANTE E APERTE AQUI</v>
          </cell>
          <cell r="J37" t="str">
            <v>RAAA-A40</v>
          </cell>
        </row>
        <row r="38">
          <cell r="A38" t="str">
            <v>TH01000005</v>
          </cell>
          <cell r="B38" t="str">
            <v>TH010</v>
          </cell>
          <cell r="C38" t="str">
            <v>ACI</v>
          </cell>
          <cell r="D38" t="str">
            <v>AME</v>
          </cell>
          <cell r="E38" t="str">
            <v>TH01</v>
          </cell>
          <cell r="F38">
            <v>0</v>
          </cell>
          <cell r="G38" t="str">
            <v>AME485T05A0</v>
          </cell>
          <cell r="H38" t="str">
            <v xml:space="preserve">ACIONADOR MANUAL ENDER.  IP-55 </v>
          </cell>
          <cell r="I38" t="str">
            <v>AME485T05A0-ANTI-EXPLOSÃO</v>
          </cell>
          <cell r="J38" t="str">
            <v>RAAA-A01</v>
          </cell>
        </row>
        <row r="39">
          <cell r="A39" t="str">
            <v>TH01000006</v>
          </cell>
          <cell r="B39" t="str">
            <v>TH010</v>
          </cell>
          <cell r="C39" t="str">
            <v>INT</v>
          </cell>
          <cell r="D39" t="str">
            <v>MDC</v>
          </cell>
          <cell r="E39" t="str">
            <v>TH01</v>
          </cell>
          <cell r="F39" t="str">
            <v>INATIVO</v>
          </cell>
          <cell r="G39" t="str">
            <v>MDC485T01A0</v>
          </cell>
          <cell r="H39" t="str">
            <v>INTERFACE END. P/ 1 PONTO CONV</v>
          </cell>
          <cell r="I39" t="str">
            <v>MDC485T01A0-CLASSE B - RESIN.</v>
          </cell>
          <cell r="J39" t="str">
            <v>RABA-C41</v>
          </cell>
        </row>
        <row r="40">
          <cell r="A40" t="str">
            <v>TH01000007</v>
          </cell>
          <cell r="B40" t="str">
            <v>TH010</v>
          </cell>
          <cell r="C40" t="str">
            <v>INT</v>
          </cell>
          <cell r="D40" t="str">
            <v>MCB</v>
          </cell>
          <cell r="E40" t="str">
            <v>TH01</v>
          </cell>
          <cell r="F40" t="str">
            <v>INATIVO</v>
          </cell>
          <cell r="G40" t="str">
            <v>MCB485T01A0</v>
          </cell>
          <cell r="H40" t="str">
            <v>INTERFACE END. P/ 2 ZONA CONV.</v>
          </cell>
          <cell r="I40" t="str">
            <v>MCB485T01A0-CLASSE B</v>
          </cell>
          <cell r="J40" t="str">
            <v>RAAA-C41</v>
          </cell>
        </row>
        <row r="41">
          <cell r="A41" t="str">
            <v>TH01000008</v>
          </cell>
          <cell r="B41" t="str">
            <v>TH010</v>
          </cell>
          <cell r="C41" t="str">
            <v>INT</v>
          </cell>
          <cell r="D41" t="str">
            <v>MCA</v>
          </cell>
          <cell r="E41" t="str">
            <v>TH01</v>
          </cell>
          <cell r="F41">
            <v>0</v>
          </cell>
          <cell r="G41" t="str">
            <v>MCA485T01A0</v>
          </cell>
          <cell r="H41" t="str">
            <v>INTERFACE END. P/ 2 ZONAS CONV</v>
          </cell>
          <cell r="I41" t="str">
            <v>MCA485T01A0-CLASSE A</v>
          </cell>
          <cell r="J41" t="str">
            <v>RAAA-E40</v>
          </cell>
        </row>
        <row r="42">
          <cell r="A42" t="str">
            <v>TH01000009</v>
          </cell>
          <cell r="B42" t="str">
            <v>TH010</v>
          </cell>
          <cell r="C42" t="str">
            <v>SIN</v>
          </cell>
          <cell r="D42" t="str">
            <v>SVE</v>
          </cell>
          <cell r="E42" t="str">
            <v>TH01</v>
          </cell>
          <cell r="F42" t="str">
            <v>ATIVO</v>
          </cell>
          <cell r="G42" t="str">
            <v>SVE485T01A0</v>
          </cell>
          <cell r="H42" t="str">
            <v>SINALIZADOR VISUAL ENDER.</v>
          </cell>
          <cell r="I42" t="str">
            <v>SVE485T01A0-IP-20 - LED</v>
          </cell>
          <cell r="J42" t="str">
            <v>RACA-C40</v>
          </cell>
        </row>
        <row r="43">
          <cell r="A43" t="str">
            <v>TH01000010</v>
          </cell>
          <cell r="B43" t="str">
            <v>TH010</v>
          </cell>
          <cell r="C43" t="str">
            <v>SIN</v>
          </cell>
          <cell r="D43" t="str">
            <v>SVE</v>
          </cell>
          <cell r="E43" t="str">
            <v>TH01</v>
          </cell>
          <cell r="F43" t="str">
            <v>ATIVO</v>
          </cell>
          <cell r="G43" t="str">
            <v>SVE485T02A0</v>
          </cell>
          <cell r="H43" t="str">
            <v>SINALIZADOR VISUAL ENDER.</v>
          </cell>
          <cell r="I43" t="str">
            <v>SVE485T02A0-IP-20 - XENON</v>
          </cell>
          <cell r="J43" t="str">
            <v>RACA-C40</v>
          </cell>
        </row>
        <row r="44">
          <cell r="A44" t="str">
            <v>TH01000011</v>
          </cell>
          <cell r="B44" t="str">
            <v>TH010</v>
          </cell>
          <cell r="C44" t="str">
            <v>SIN</v>
          </cell>
          <cell r="D44" t="str">
            <v>SAE</v>
          </cell>
          <cell r="E44" t="str">
            <v>TH01</v>
          </cell>
          <cell r="F44" t="str">
            <v>ATIVO</v>
          </cell>
          <cell r="G44" t="str">
            <v>SAE485T01A0</v>
          </cell>
          <cell r="H44" t="str">
            <v>SINALIZADOR SONORO ENDER.</v>
          </cell>
          <cell r="I44" t="str">
            <v>SAE485T01A0-IP-20 - 95dB</v>
          </cell>
          <cell r="J44" t="str">
            <v>RACA-C40</v>
          </cell>
        </row>
        <row r="45">
          <cell r="A45" t="str">
            <v>TH01000012</v>
          </cell>
          <cell r="B45" t="str">
            <v>TH010</v>
          </cell>
          <cell r="C45" t="str">
            <v>SIN</v>
          </cell>
          <cell r="D45" t="str">
            <v>SAV</v>
          </cell>
          <cell r="E45" t="str">
            <v>TH01</v>
          </cell>
          <cell r="F45" t="str">
            <v>INATIVO</v>
          </cell>
          <cell r="G45" t="str">
            <v>SAV485T01A0</v>
          </cell>
          <cell r="H45" t="str">
            <v>SINALIZADOR AUDIOVISUAL ENDER.</v>
          </cell>
          <cell r="I45" t="str">
            <v>SAV485T01A0-IP-20 - LED</v>
          </cell>
          <cell r="J45" t="str">
            <v>RACA-C40</v>
          </cell>
        </row>
        <row r="46">
          <cell r="A46" t="str">
            <v>TH01000013</v>
          </cell>
          <cell r="B46" t="str">
            <v>TH010</v>
          </cell>
          <cell r="C46" t="str">
            <v>SIN</v>
          </cell>
          <cell r="D46" t="str">
            <v>SAV</v>
          </cell>
          <cell r="E46" t="str">
            <v>TH01</v>
          </cell>
          <cell r="F46">
            <v>0</v>
          </cell>
          <cell r="G46" t="str">
            <v>SAV485T02A0</v>
          </cell>
          <cell r="H46" t="str">
            <v>SINALIZADOR AUDIOVISUAL ENDER.</v>
          </cell>
          <cell r="I46" t="str">
            <v>SAV485T02A0-IP-20 - XENON</v>
          </cell>
          <cell r="J46" t="str">
            <v>RACA-C40</v>
          </cell>
        </row>
        <row r="47">
          <cell r="A47" t="str">
            <v>TH01000014</v>
          </cell>
          <cell r="B47" t="str">
            <v>TH010</v>
          </cell>
          <cell r="C47" t="str">
            <v>SIN</v>
          </cell>
          <cell r="D47" t="str">
            <v>SVE</v>
          </cell>
          <cell r="E47" t="str">
            <v>TH01</v>
          </cell>
          <cell r="F47" t="str">
            <v>ATIVO</v>
          </cell>
          <cell r="G47" t="str">
            <v>SVE485T01A1</v>
          </cell>
          <cell r="H47" t="str">
            <v>SINALIZADOR VISUAL ENDER.</v>
          </cell>
          <cell r="I47" t="str">
            <v>SVE485T01A1-IP-55 - LED</v>
          </cell>
          <cell r="J47" t="str">
            <v>RACA-C40</v>
          </cell>
        </row>
        <row r="48">
          <cell r="A48" t="str">
            <v>TH01000015</v>
          </cell>
          <cell r="B48" t="str">
            <v>TH010</v>
          </cell>
          <cell r="C48" t="str">
            <v>SIN</v>
          </cell>
          <cell r="D48" t="str">
            <v>SVE</v>
          </cell>
          <cell r="E48" t="str">
            <v>TH01</v>
          </cell>
          <cell r="F48" t="str">
            <v>ATIVO</v>
          </cell>
          <cell r="G48" t="str">
            <v>SVE485T02A1</v>
          </cell>
          <cell r="H48" t="str">
            <v>SINALIZADOR VISUAL ENDER.</v>
          </cell>
          <cell r="I48" t="str">
            <v>SVE485T02A1-IP-55 - XENON</v>
          </cell>
          <cell r="J48" t="str">
            <v>RACA-C40</v>
          </cell>
        </row>
        <row r="49">
          <cell r="A49" t="str">
            <v>TH01000016</v>
          </cell>
          <cell r="B49" t="str">
            <v>TH010</v>
          </cell>
          <cell r="C49" t="str">
            <v>SIN</v>
          </cell>
          <cell r="D49" t="str">
            <v>SAE</v>
          </cell>
          <cell r="E49" t="str">
            <v>TH01</v>
          </cell>
          <cell r="F49" t="str">
            <v>ATIVO</v>
          </cell>
          <cell r="G49" t="str">
            <v>SAE485T01A1</v>
          </cell>
          <cell r="H49" t="str">
            <v>SINALIZADOR SONORO ENDER.</v>
          </cell>
          <cell r="I49" t="str">
            <v>SAE485T01A1-IP-55 - 95dB</v>
          </cell>
          <cell r="J49" t="str">
            <v>RACA-C40</v>
          </cell>
        </row>
        <row r="50">
          <cell r="A50" t="str">
            <v>TH01000017</v>
          </cell>
          <cell r="B50" t="str">
            <v>TH010</v>
          </cell>
          <cell r="C50" t="str">
            <v>SIN</v>
          </cell>
          <cell r="D50" t="str">
            <v>SAV</v>
          </cell>
          <cell r="E50" t="str">
            <v>TH01</v>
          </cell>
          <cell r="F50" t="str">
            <v>INATIVO</v>
          </cell>
          <cell r="G50" t="str">
            <v>SAV485T01A1</v>
          </cell>
          <cell r="H50" t="str">
            <v>SINALIZADOR AUDIOVISUAL ENDER.</v>
          </cell>
          <cell r="I50" t="str">
            <v>SAV485T01A1-IP-55 - LED</v>
          </cell>
          <cell r="J50" t="str">
            <v>RACA-C40</v>
          </cell>
        </row>
        <row r="51">
          <cell r="A51" t="str">
            <v>TH01000018</v>
          </cell>
          <cell r="B51" t="str">
            <v>TH010</v>
          </cell>
          <cell r="C51" t="str">
            <v>SIN</v>
          </cell>
          <cell r="D51" t="str">
            <v>SAV</v>
          </cell>
          <cell r="E51" t="str">
            <v>TH01</v>
          </cell>
          <cell r="F51">
            <v>0</v>
          </cell>
          <cell r="G51" t="str">
            <v>SAV485T02A1</v>
          </cell>
          <cell r="H51" t="str">
            <v>SINALIZADOR AUDIOVISUAL ENDER.</v>
          </cell>
          <cell r="I51" t="str">
            <v>SAV485T02A1-IP-55 - XENON</v>
          </cell>
          <cell r="J51" t="str">
            <v>RACA-C40</v>
          </cell>
        </row>
        <row r="52">
          <cell r="A52" t="str">
            <v>TH01000019</v>
          </cell>
          <cell r="B52" t="str">
            <v>TH010</v>
          </cell>
          <cell r="C52" t="str">
            <v>INT</v>
          </cell>
          <cell r="D52" t="str">
            <v>MRE</v>
          </cell>
          <cell r="E52" t="str">
            <v>TH01</v>
          </cell>
          <cell r="F52">
            <v>0</v>
          </cell>
          <cell r="G52" t="str">
            <v>MRE485T01A0</v>
          </cell>
          <cell r="H52" t="str">
            <v>INTERFACE END. P/ SINALIZ/COM.</v>
          </cell>
          <cell r="I52" t="str">
            <v>MRE485T01A0-IP-20</v>
          </cell>
          <cell r="J52" t="str">
            <v>RAAA-B40</v>
          </cell>
        </row>
        <row r="53">
          <cell r="A53" t="str">
            <v>TH01000020</v>
          </cell>
          <cell r="B53" t="str">
            <v>TH010</v>
          </cell>
          <cell r="C53" t="str">
            <v>INT</v>
          </cell>
          <cell r="D53" t="str">
            <v>MRE</v>
          </cell>
          <cell r="E53" t="str">
            <v>TH01</v>
          </cell>
          <cell r="F53" t="str">
            <v>ATIVO</v>
          </cell>
          <cell r="G53" t="str">
            <v>MRE485T01A1</v>
          </cell>
          <cell r="H53" t="str">
            <v>INTERFACE END. P/ SINALIZ/COM.</v>
          </cell>
          <cell r="I53" t="str">
            <v>MRE485T01A1-IP-55</v>
          </cell>
          <cell r="J53" t="str">
            <v>RAAA-B40</v>
          </cell>
        </row>
        <row r="54">
          <cell r="A54" t="str">
            <v>TH01000021</v>
          </cell>
          <cell r="B54" t="str">
            <v>TH010</v>
          </cell>
          <cell r="C54" t="str">
            <v>BLO</v>
          </cell>
          <cell r="D54" t="str">
            <v>MBE</v>
          </cell>
          <cell r="E54" t="str">
            <v>TH01</v>
          </cell>
          <cell r="F54">
            <v>0</v>
          </cell>
          <cell r="G54" t="str">
            <v>MBE485T01A0</v>
          </cell>
          <cell r="H54" t="str">
            <v>BLOQUEIO DE EXTINÇÃO ENDER.</v>
          </cell>
          <cell r="I54" t="str">
            <v>MBE485T01A0-IP-20 - C/BOTÃO</v>
          </cell>
          <cell r="J54" t="str">
            <v>RAAA-A01</v>
          </cell>
        </row>
        <row r="55">
          <cell r="A55" t="str">
            <v>TH01000022</v>
          </cell>
          <cell r="B55" t="str">
            <v>TH010</v>
          </cell>
          <cell r="C55" t="str">
            <v>COM</v>
          </cell>
          <cell r="D55" t="str">
            <v>MCE</v>
          </cell>
          <cell r="E55" t="str">
            <v>TH01</v>
          </cell>
          <cell r="F55">
            <v>0</v>
          </cell>
          <cell r="G55" t="str">
            <v>MCE485T01A0</v>
          </cell>
          <cell r="H55" t="str">
            <v>COMANDO DE EXTINÇÃO ENDER.</v>
          </cell>
          <cell r="I55" t="str">
            <v>MCE485T01A0IP-20</v>
          </cell>
          <cell r="J55" t="str">
            <v>RAAA-A01</v>
          </cell>
        </row>
        <row r="56">
          <cell r="A56" t="str">
            <v>TH01000023</v>
          </cell>
          <cell r="B56" t="str">
            <v>TH010</v>
          </cell>
          <cell r="C56" t="str">
            <v>INT</v>
          </cell>
          <cell r="D56" t="str">
            <v>MCS</v>
          </cell>
          <cell r="E56" t="str">
            <v>TH01</v>
          </cell>
          <cell r="F56">
            <v>0</v>
          </cell>
          <cell r="G56" t="str">
            <v>MCS485T01A0</v>
          </cell>
          <cell r="H56" t="str">
            <v>INTERFACE DE COMUNICAÇÃO RS-232&lt;--&gt;RS-485</v>
          </cell>
          <cell r="I56" t="str">
            <v>MCS485T01A0-RS-232&lt;-&gt;RS-485</v>
          </cell>
          <cell r="J56" t="str">
            <v>RAAA-A01</v>
          </cell>
        </row>
        <row r="57">
          <cell r="A57" t="str">
            <v>TH01000024</v>
          </cell>
          <cell r="B57" t="str">
            <v>TH010</v>
          </cell>
          <cell r="C57" t="str">
            <v>INT</v>
          </cell>
          <cell r="D57" t="str">
            <v>MCP</v>
          </cell>
          <cell r="E57" t="str">
            <v>TH01</v>
          </cell>
          <cell r="F57" t="str">
            <v>ATIVO</v>
          </cell>
          <cell r="G57" t="str">
            <v>MCP485T01A</v>
          </cell>
          <cell r="H57" t="str">
            <v>INTERFACE - COMUNICACAO MODBUS</v>
          </cell>
          <cell r="I57" t="str">
            <v>MCP485T01A0-MODBUS RTU RS-485</v>
          </cell>
          <cell r="J57" t="str">
            <v>RAAA-A01</v>
          </cell>
        </row>
        <row r="58">
          <cell r="A58" t="str">
            <v>TH01000025</v>
          </cell>
          <cell r="B58" t="str">
            <v>TH010</v>
          </cell>
          <cell r="C58" t="str">
            <v>MÓD</v>
          </cell>
          <cell r="D58" t="str">
            <v>MLP</v>
          </cell>
          <cell r="E58" t="str">
            <v>TH01</v>
          </cell>
          <cell r="F58" t="str">
            <v>ATIVO</v>
          </cell>
          <cell r="G58" t="str">
            <v>MLP485T01A0</v>
          </cell>
          <cell r="H58" t="str">
            <v>MÓDULO DE LOOP ENDER. SIGMA 485-E</v>
          </cell>
          <cell r="I58" t="str">
            <v>MLP485T01A0-125 ENDEREÇOS</v>
          </cell>
          <cell r="J58" t="str">
            <v>RAAA-A40</v>
          </cell>
        </row>
        <row r="59">
          <cell r="A59" t="str">
            <v>TH01000026</v>
          </cell>
          <cell r="B59" t="str">
            <v>TH010</v>
          </cell>
          <cell r="C59" t="str">
            <v>MÓD</v>
          </cell>
          <cell r="D59" t="str">
            <v>FAE</v>
          </cell>
          <cell r="E59" t="str">
            <v>TH01</v>
          </cell>
          <cell r="F59">
            <v>0</v>
          </cell>
          <cell r="G59" t="str">
            <v>FAE485T01A0</v>
          </cell>
          <cell r="H59" t="str">
            <v>MÓDULO DE FONTE AUX. SIGMA 485-E</v>
          </cell>
          <cell r="I59" t="str">
            <v>FAE485T01A0-5A</v>
          </cell>
          <cell r="J59" t="str">
            <v>RAAA-A40</v>
          </cell>
        </row>
        <row r="60">
          <cell r="A60" t="str">
            <v>TH01000027</v>
          </cell>
          <cell r="B60" t="str">
            <v>TH010</v>
          </cell>
          <cell r="C60" t="str">
            <v>PAI</v>
          </cell>
          <cell r="D60" t="str">
            <v>PAE</v>
          </cell>
          <cell r="E60" t="str">
            <v>TH01</v>
          </cell>
          <cell r="F60" t="str">
            <v>ATIVO</v>
          </cell>
          <cell r="G60" t="str">
            <v>PAE485T01A0</v>
          </cell>
          <cell r="H60" t="str">
            <v>PAINEL DE ALARME DE INCENDIO</v>
          </cell>
          <cell r="I60" t="str">
            <v xml:space="preserve">PAE485T01A0 - SIGMA 485-E. </v>
          </cell>
          <cell r="J60" t="str">
            <v>RAAA-A01</v>
          </cell>
        </row>
        <row r="61">
          <cell r="A61" t="str">
            <v>TH01000028</v>
          </cell>
          <cell r="B61" t="str">
            <v>TH010</v>
          </cell>
          <cell r="C61" t="str">
            <v>PAI</v>
          </cell>
          <cell r="D61" t="str">
            <v>MRA</v>
          </cell>
          <cell r="E61" t="str">
            <v>TH01</v>
          </cell>
          <cell r="F61">
            <v>0</v>
          </cell>
          <cell r="G61" t="str">
            <v>MRA485T01A0</v>
          </cell>
          <cell r="H61" t="str">
            <v>PAINEL REPETIDOR DE ALARMES</v>
          </cell>
          <cell r="I61" t="str">
            <v>MRA485T01A0-ENDER. SIGMA 485-E</v>
          </cell>
          <cell r="J61" t="str">
            <v>RAAA-A40</v>
          </cell>
        </row>
        <row r="62">
          <cell r="A62" t="str">
            <v>TH01000029</v>
          </cell>
          <cell r="B62" t="str">
            <v>TH010</v>
          </cell>
          <cell r="C62" t="str">
            <v>MOD</v>
          </cell>
          <cell r="D62" t="str">
            <v>MCF</v>
          </cell>
          <cell r="E62" t="str">
            <v>TH01</v>
          </cell>
          <cell r="F62" t="str">
            <v>ATIVO</v>
          </cell>
          <cell r="G62" t="str">
            <v>MCF485T01A0</v>
          </cell>
          <cell r="H62" t="str">
            <v xml:space="preserve">MOD. END. P/ CHAVE DE FLUXO  </v>
          </cell>
          <cell r="I62" t="str">
            <v xml:space="preserve">MCF485T01A0- IP55   </v>
          </cell>
          <cell r="J62">
            <v>0</v>
          </cell>
        </row>
        <row r="63">
          <cell r="A63" t="str">
            <v>TH01000030</v>
          </cell>
          <cell r="B63" t="str">
            <v>TH010</v>
          </cell>
          <cell r="C63" t="str">
            <v>MOD</v>
          </cell>
          <cell r="D63" t="str">
            <v>MSC</v>
          </cell>
          <cell r="E63" t="str">
            <v>TH01</v>
          </cell>
          <cell r="F63">
            <v>0</v>
          </cell>
          <cell r="G63" t="str">
            <v>MSC485T01A0</v>
          </cell>
          <cell r="H63" t="str">
            <v>MOD. SENS. DE CORR. DE 4-20 mA</v>
          </cell>
          <cell r="I63" t="str">
            <v>MCF485T01A0-IP55</v>
          </cell>
          <cell r="J63">
            <v>0</v>
          </cell>
        </row>
        <row r="64">
          <cell r="A64" t="str">
            <v>TH01000031</v>
          </cell>
          <cell r="B64" t="str">
            <v>TH010</v>
          </cell>
          <cell r="C64" t="str">
            <v>ACI</v>
          </cell>
          <cell r="D64" t="str">
            <v>AME</v>
          </cell>
          <cell r="E64" t="str">
            <v>TH01</v>
          </cell>
          <cell r="F64" t="str">
            <v>ATIVO</v>
          </cell>
          <cell r="G64" t="str">
            <v>AME485T01B0</v>
          </cell>
          <cell r="H64" t="str">
            <v>ACIONADOR MANUAL ENDER. IP-20</v>
          </cell>
          <cell r="I64" t="str">
            <v>AME485T01B0-QUEBRE O VIDRO</v>
          </cell>
          <cell r="J64" t="str">
            <v>RAAA-C40</v>
          </cell>
        </row>
        <row r="65">
          <cell r="A65" t="str">
            <v>TH01000032</v>
          </cell>
          <cell r="B65" t="str">
            <v>TH010</v>
          </cell>
          <cell r="C65" t="str">
            <v>ACI</v>
          </cell>
          <cell r="D65" t="str">
            <v>AME</v>
          </cell>
          <cell r="E65" t="str">
            <v>TH01</v>
          </cell>
          <cell r="F65" t="str">
            <v>INATIVO</v>
          </cell>
          <cell r="G65" t="str">
            <v>AME485T02B0</v>
          </cell>
          <cell r="H65" t="str">
            <v>ACIONADOR MANUAL ENDER. IP-20</v>
          </cell>
          <cell r="I65" t="str">
            <v>AME485T02B0-APERTE AQUI</v>
          </cell>
          <cell r="J65" t="str">
            <v>RBCA-C40</v>
          </cell>
        </row>
        <row r="66">
          <cell r="A66" t="str">
            <v>TH01000033</v>
          </cell>
          <cell r="B66" t="str">
            <v>TH010</v>
          </cell>
          <cell r="C66" t="str">
            <v>ACI</v>
          </cell>
          <cell r="D66" t="str">
            <v>AME</v>
          </cell>
          <cell r="E66" t="str">
            <v>TH01</v>
          </cell>
          <cell r="F66" t="str">
            <v>ATIVO</v>
          </cell>
          <cell r="G66" t="str">
            <v>AME485T03B0</v>
          </cell>
          <cell r="H66" t="str">
            <v>ACIONADOR MANUAL ENDER. IP-20</v>
          </cell>
          <cell r="I66" t="str">
            <v>AME485T03B0-LEVANTE E APERTE AQUI</v>
          </cell>
          <cell r="J66" t="str">
            <v>RCAA-C40</v>
          </cell>
        </row>
        <row r="67">
          <cell r="A67" t="str">
            <v>TH01000034</v>
          </cell>
          <cell r="B67" t="str">
            <v>TH010</v>
          </cell>
          <cell r="C67" t="str">
            <v>ACI</v>
          </cell>
          <cell r="D67" t="str">
            <v>AME</v>
          </cell>
          <cell r="E67" t="str">
            <v>TH01</v>
          </cell>
          <cell r="F67" t="str">
            <v>INATIVO</v>
          </cell>
          <cell r="G67" t="str">
            <v>AME485T04B0</v>
          </cell>
          <cell r="H67" t="str">
            <v>ACIONADOR MANUAL ENDER. IP-55</v>
          </cell>
          <cell r="I67" t="str">
            <v>AME485T04B0-LEVANTE E APERTE AQUI</v>
          </cell>
          <cell r="J67" t="str">
            <v>RAAA-A40</v>
          </cell>
        </row>
        <row r="68">
          <cell r="A68" t="str">
            <v>TH01000035</v>
          </cell>
          <cell r="B68" t="str">
            <v>TH010</v>
          </cell>
          <cell r="C68" t="str">
            <v>ACI</v>
          </cell>
          <cell r="D68" t="str">
            <v>AME</v>
          </cell>
          <cell r="E68" t="str">
            <v>TH01</v>
          </cell>
          <cell r="F68">
            <v>0</v>
          </cell>
          <cell r="G68" t="str">
            <v>AME485T05B0</v>
          </cell>
          <cell r="H68" t="str">
            <v xml:space="preserve">ACIONADOR MANUAL ENDER.  IP-55 </v>
          </cell>
          <cell r="I68" t="str">
            <v>AME485T05B0-ANTI-EXPLOSÃO</v>
          </cell>
          <cell r="J68" t="str">
            <v>RAAA-A01</v>
          </cell>
        </row>
        <row r="69">
          <cell r="A69" t="str">
            <v>TH01000036</v>
          </cell>
          <cell r="B69" t="str">
            <v>TH010</v>
          </cell>
          <cell r="C69" t="str">
            <v>INT</v>
          </cell>
          <cell r="D69" t="str">
            <v>MDC</v>
          </cell>
          <cell r="E69" t="str">
            <v>TH01</v>
          </cell>
          <cell r="F69" t="str">
            <v>INATIVO</v>
          </cell>
          <cell r="G69" t="str">
            <v>MDC485T01B0</v>
          </cell>
          <cell r="H69" t="str">
            <v>INTERFACE END. P/ 1 PONTO CONV</v>
          </cell>
          <cell r="I69" t="str">
            <v>MDC485T01B0-CLASSE B - RESIN.</v>
          </cell>
          <cell r="J69" t="str">
            <v>RABA-C41</v>
          </cell>
        </row>
        <row r="70">
          <cell r="A70" t="str">
            <v>TH01000037</v>
          </cell>
          <cell r="B70" t="str">
            <v>TH010</v>
          </cell>
          <cell r="C70" t="str">
            <v>INT</v>
          </cell>
          <cell r="D70" t="str">
            <v>MCB</v>
          </cell>
          <cell r="E70" t="str">
            <v>TH01</v>
          </cell>
          <cell r="F70" t="str">
            <v>INATIVO</v>
          </cell>
          <cell r="G70" t="str">
            <v>MCB485T01B0</v>
          </cell>
          <cell r="H70" t="str">
            <v>INTERFACE END. P/ 2 ZONA CONV.</v>
          </cell>
          <cell r="I70" t="str">
            <v>MCB485T01B0-CLASSE B</v>
          </cell>
          <cell r="J70" t="str">
            <v>RAAA-C41</v>
          </cell>
        </row>
        <row r="71">
          <cell r="A71" t="str">
            <v>TH01000038</v>
          </cell>
          <cell r="B71" t="str">
            <v>TH010</v>
          </cell>
          <cell r="C71" t="str">
            <v>INT</v>
          </cell>
          <cell r="D71" t="str">
            <v>MCA</v>
          </cell>
          <cell r="E71" t="str">
            <v>TH01</v>
          </cell>
          <cell r="F71" t="str">
            <v>ATIVO</v>
          </cell>
          <cell r="G71" t="str">
            <v>MCA485T01B0</v>
          </cell>
          <cell r="H71" t="str">
            <v>INTERFACE END. P/ 2 ZONAS CONV</v>
          </cell>
          <cell r="I71" t="str">
            <v>MCA485T01B0-CLASSE A</v>
          </cell>
          <cell r="J71" t="str">
            <v>RAAA-E40</v>
          </cell>
        </row>
        <row r="72">
          <cell r="A72" t="str">
            <v>TH01000039</v>
          </cell>
          <cell r="B72" t="str">
            <v>TH010</v>
          </cell>
          <cell r="C72" t="str">
            <v>SIN</v>
          </cell>
          <cell r="D72" t="str">
            <v>SVE</v>
          </cell>
          <cell r="E72" t="str">
            <v>TH01</v>
          </cell>
          <cell r="F72" t="str">
            <v>ATIVO</v>
          </cell>
          <cell r="G72" t="str">
            <v>SVE485T01B0</v>
          </cell>
          <cell r="H72" t="str">
            <v>SINALIZADOR VISUAL ENDER.</v>
          </cell>
          <cell r="I72" t="str">
            <v>SVE485T01B0-IP-20 - LED</v>
          </cell>
          <cell r="J72" t="str">
            <v>RACA-C40</v>
          </cell>
        </row>
        <row r="73">
          <cell r="A73" t="str">
            <v>TH01000040</v>
          </cell>
          <cell r="B73" t="str">
            <v>TH010</v>
          </cell>
          <cell r="C73" t="str">
            <v>SIN</v>
          </cell>
          <cell r="D73" t="str">
            <v>SVE</v>
          </cell>
          <cell r="E73" t="str">
            <v>TH01</v>
          </cell>
          <cell r="F73" t="str">
            <v>ATIVO</v>
          </cell>
          <cell r="G73" t="str">
            <v>SVE485T02B0</v>
          </cell>
          <cell r="H73" t="str">
            <v>SINALIZADOR VISUAL ENDER.</v>
          </cell>
          <cell r="I73" t="str">
            <v>SVE485T02B0-IP-20 - XENON</v>
          </cell>
          <cell r="J73" t="str">
            <v>RACA-C40</v>
          </cell>
        </row>
        <row r="74">
          <cell r="A74" t="str">
            <v>TH01000041</v>
          </cell>
          <cell r="B74" t="str">
            <v>TH010</v>
          </cell>
          <cell r="C74" t="str">
            <v>SIN</v>
          </cell>
          <cell r="D74" t="str">
            <v>SAE</v>
          </cell>
          <cell r="E74" t="str">
            <v>TH01</v>
          </cell>
          <cell r="F74" t="str">
            <v>ATIVO</v>
          </cell>
          <cell r="G74" t="str">
            <v>SAE485T01B0</v>
          </cell>
          <cell r="H74" t="str">
            <v>SINALIZADOR SONORO ENDER.</v>
          </cell>
          <cell r="I74" t="str">
            <v>SAE485T01B0-IP-20 - 95dB</v>
          </cell>
          <cell r="J74" t="str">
            <v>RACA-C40</v>
          </cell>
        </row>
        <row r="75">
          <cell r="A75" t="str">
            <v>TH01000042</v>
          </cell>
          <cell r="B75" t="str">
            <v>TH010</v>
          </cell>
          <cell r="C75" t="str">
            <v>SIN</v>
          </cell>
          <cell r="D75" t="str">
            <v>SAV</v>
          </cell>
          <cell r="E75" t="str">
            <v>TH01</v>
          </cell>
          <cell r="F75" t="str">
            <v>ATIVO</v>
          </cell>
          <cell r="G75" t="str">
            <v>SAV485T01B0</v>
          </cell>
          <cell r="H75" t="str">
            <v>SINALIZADOR AUDIOVISUAL ENDER.</v>
          </cell>
          <cell r="I75" t="str">
            <v>SAV485T01B0-IP-20 - LED</v>
          </cell>
          <cell r="J75" t="str">
            <v>RACA-C40</v>
          </cell>
        </row>
        <row r="76">
          <cell r="A76" t="str">
            <v>TH01000043</v>
          </cell>
          <cell r="B76" t="str">
            <v>TH010</v>
          </cell>
          <cell r="C76" t="str">
            <v>SIN</v>
          </cell>
          <cell r="D76" t="str">
            <v>SAV</v>
          </cell>
          <cell r="E76" t="str">
            <v>TH01</v>
          </cell>
          <cell r="F76">
            <v>0</v>
          </cell>
          <cell r="G76" t="str">
            <v>SAV485T02B0</v>
          </cell>
          <cell r="H76" t="str">
            <v>SINALIZADOR AUDIOVISUAL ENDER.</v>
          </cell>
          <cell r="I76" t="str">
            <v>SAV485T02B0-IP-20 - XENON</v>
          </cell>
          <cell r="J76" t="str">
            <v>RACA-C40</v>
          </cell>
        </row>
        <row r="77">
          <cell r="A77" t="str">
            <v>TH01000044</v>
          </cell>
          <cell r="B77" t="str">
            <v>TH010</v>
          </cell>
          <cell r="C77" t="str">
            <v>SIN</v>
          </cell>
          <cell r="D77" t="str">
            <v>SVE</v>
          </cell>
          <cell r="E77" t="str">
            <v>TH01</v>
          </cell>
          <cell r="F77" t="str">
            <v>ATIVO</v>
          </cell>
          <cell r="G77" t="str">
            <v>SVE485T01B1</v>
          </cell>
          <cell r="H77" t="str">
            <v>SINALIZADOR VISUAL ENDER.</v>
          </cell>
          <cell r="I77" t="str">
            <v>SVE485T01B1-IP-55 - LED</v>
          </cell>
          <cell r="J77" t="str">
            <v>RACA-C40</v>
          </cell>
        </row>
        <row r="78">
          <cell r="A78" t="str">
            <v>TH01000045</v>
          </cell>
          <cell r="B78" t="str">
            <v>TH010</v>
          </cell>
          <cell r="C78" t="str">
            <v>SIN</v>
          </cell>
          <cell r="D78" t="str">
            <v>SVE</v>
          </cell>
          <cell r="E78" t="str">
            <v>TH01</v>
          </cell>
          <cell r="F78" t="str">
            <v>ATIVO</v>
          </cell>
          <cell r="G78" t="str">
            <v>SVE485T02B1</v>
          </cell>
          <cell r="H78" t="str">
            <v>SINALIZADOR VISUAL ENDER.</v>
          </cell>
          <cell r="I78" t="str">
            <v>SVE485T02B1-IP-55 - XENON</v>
          </cell>
          <cell r="J78" t="str">
            <v>RACA-C40</v>
          </cell>
        </row>
        <row r="79">
          <cell r="A79" t="str">
            <v>TH01000046</v>
          </cell>
          <cell r="B79" t="str">
            <v>TH010</v>
          </cell>
          <cell r="C79" t="str">
            <v>SIN</v>
          </cell>
          <cell r="D79" t="str">
            <v>SAE</v>
          </cell>
          <cell r="E79" t="str">
            <v>TH01</v>
          </cell>
          <cell r="F79" t="str">
            <v>ATIVO</v>
          </cell>
          <cell r="G79" t="str">
            <v>SAE485T01B1</v>
          </cell>
          <cell r="H79" t="str">
            <v>SINALIZADOR SONORO ENDER.</v>
          </cell>
          <cell r="I79" t="str">
            <v>SAE485T01B1-IP-55 - 95dB</v>
          </cell>
          <cell r="J79" t="str">
            <v>RACA-C40</v>
          </cell>
        </row>
        <row r="80">
          <cell r="A80" t="str">
            <v>TH01000047</v>
          </cell>
          <cell r="B80" t="str">
            <v>TH010</v>
          </cell>
          <cell r="C80" t="str">
            <v>SIN</v>
          </cell>
          <cell r="D80" t="str">
            <v>SAV</v>
          </cell>
          <cell r="E80" t="str">
            <v>TH01</v>
          </cell>
          <cell r="F80" t="str">
            <v>ATIVO</v>
          </cell>
          <cell r="G80" t="str">
            <v>SAV485T01B1</v>
          </cell>
          <cell r="H80" t="str">
            <v>SINALIZADOR AUDIOVISUAL ENDER.</v>
          </cell>
          <cell r="I80" t="str">
            <v>SAV485T01B1-IP-55 - LED</v>
          </cell>
          <cell r="J80" t="str">
            <v>RACA-C40</v>
          </cell>
        </row>
        <row r="81">
          <cell r="A81" t="str">
            <v>TH01000048</v>
          </cell>
          <cell r="B81" t="str">
            <v>TH010</v>
          </cell>
          <cell r="C81" t="str">
            <v>SIN</v>
          </cell>
          <cell r="D81" t="str">
            <v>SAV</v>
          </cell>
          <cell r="E81" t="str">
            <v>TH01</v>
          </cell>
          <cell r="F81">
            <v>0</v>
          </cell>
          <cell r="G81" t="str">
            <v>SAV485T02B1</v>
          </cell>
          <cell r="H81" t="str">
            <v>SINALIZADOR AUDIOVISUAL ENDER.</v>
          </cell>
          <cell r="I81" t="str">
            <v>SAV485T02B1-IP-55 - XENON</v>
          </cell>
          <cell r="J81" t="str">
            <v>RACA-C40</v>
          </cell>
        </row>
        <row r="82">
          <cell r="A82" t="str">
            <v>TH01000049</v>
          </cell>
          <cell r="B82" t="str">
            <v>TH010</v>
          </cell>
          <cell r="C82" t="str">
            <v>INT</v>
          </cell>
          <cell r="D82" t="str">
            <v>MRE</v>
          </cell>
          <cell r="E82" t="str">
            <v>TH01</v>
          </cell>
          <cell r="F82" t="str">
            <v>ATIVO</v>
          </cell>
          <cell r="G82" t="str">
            <v>MRE485T01B0</v>
          </cell>
          <cell r="H82" t="str">
            <v>INTERFACE END. P/ SINALIZ/COM.</v>
          </cell>
          <cell r="I82" t="str">
            <v>MRE485T01B0-IP-20</v>
          </cell>
          <cell r="J82" t="str">
            <v>RAAA-B40</v>
          </cell>
        </row>
        <row r="83">
          <cell r="A83" t="str">
            <v>TH01000050</v>
          </cell>
          <cell r="B83" t="str">
            <v>TH010</v>
          </cell>
          <cell r="C83" t="str">
            <v>INT</v>
          </cell>
          <cell r="D83" t="str">
            <v>MRE</v>
          </cell>
          <cell r="E83" t="str">
            <v>TH01</v>
          </cell>
          <cell r="F83" t="str">
            <v>ATIVO</v>
          </cell>
          <cell r="G83" t="str">
            <v>MRE485T01B1</v>
          </cell>
          <cell r="H83" t="str">
            <v>INTERFACE END. P/ SINALIZ/COM.</v>
          </cell>
          <cell r="I83" t="str">
            <v>MRE485T01B1-IP-55</v>
          </cell>
          <cell r="J83" t="str">
            <v>RAAA-B40</v>
          </cell>
        </row>
        <row r="84">
          <cell r="A84" t="str">
            <v>TH01000051</v>
          </cell>
          <cell r="B84" t="str">
            <v>TH010</v>
          </cell>
          <cell r="C84" t="str">
            <v>INT</v>
          </cell>
          <cell r="D84" t="str">
            <v>MCS</v>
          </cell>
          <cell r="E84" t="str">
            <v>TH01</v>
          </cell>
          <cell r="F84">
            <v>0</v>
          </cell>
          <cell r="G84" t="str">
            <v>MCS485T01B0</v>
          </cell>
          <cell r="H84" t="str">
            <v>INTERFACE DE COMUNICAÇÃO RS-232&lt;--&gt;RS-485</v>
          </cell>
          <cell r="I84" t="str">
            <v>MCS485T01B0-RS-232&lt;-&gt;RS-485</v>
          </cell>
          <cell r="J84" t="str">
            <v>RAAA-A01</v>
          </cell>
        </row>
        <row r="85">
          <cell r="A85" t="str">
            <v>TH01000052</v>
          </cell>
          <cell r="B85" t="str">
            <v>TH010</v>
          </cell>
          <cell r="C85" t="str">
            <v>INT</v>
          </cell>
          <cell r="D85" t="str">
            <v>MCS</v>
          </cell>
          <cell r="E85" t="str">
            <v>TH01</v>
          </cell>
          <cell r="F85">
            <v>0</v>
          </cell>
          <cell r="G85" t="str">
            <v>MCSMBRT01B0</v>
          </cell>
          <cell r="H85" t="str">
            <v>INTERFACE DE COMUNICAÇÃO MODBUS RTU-</v>
          </cell>
          <cell r="I85" t="str">
            <v>MCSMBRT01B0-RTU - RS-485</v>
          </cell>
          <cell r="J85" t="str">
            <v>RAAA-A01</v>
          </cell>
        </row>
        <row r="86">
          <cell r="A86" t="str">
            <v>TH01000053</v>
          </cell>
          <cell r="B86" t="str">
            <v>TH010</v>
          </cell>
          <cell r="C86" t="str">
            <v>MÓD</v>
          </cell>
          <cell r="D86" t="str">
            <v>FAE</v>
          </cell>
          <cell r="E86" t="str">
            <v>TH01</v>
          </cell>
          <cell r="F86">
            <v>0</v>
          </cell>
          <cell r="G86" t="str">
            <v>FAE485T01B0</v>
          </cell>
          <cell r="H86" t="str">
            <v>MÓDULO DE FONTE AUX. SIGMA 485-E</v>
          </cell>
          <cell r="I86" t="str">
            <v>FAE485T01A-5A</v>
          </cell>
          <cell r="J86" t="str">
            <v>RAAA-A40</v>
          </cell>
        </row>
        <row r="87">
          <cell r="A87" t="str">
            <v>TH01000054</v>
          </cell>
          <cell r="B87" t="str">
            <v>TH010</v>
          </cell>
          <cell r="C87" t="str">
            <v>PAI</v>
          </cell>
          <cell r="D87" t="str">
            <v>PAE</v>
          </cell>
          <cell r="E87" t="str">
            <v>TH01</v>
          </cell>
          <cell r="F87" t="str">
            <v>INATIVO</v>
          </cell>
          <cell r="G87" t="str">
            <v>PAE485T01B0</v>
          </cell>
          <cell r="H87" t="str">
            <v>PAINEL DE ALARME DE INCENDIO</v>
          </cell>
          <cell r="I87" t="str">
            <v xml:space="preserve">PAE485T01B0 - SAFIRA L-125. </v>
          </cell>
          <cell r="J87" t="str">
            <v>RAAA-A01</v>
          </cell>
        </row>
        <row r="88">
          <cell r="A88" t="str">
            <v>TH01000055</v>
          </cell>
          <cell r="B88" t="str">
            <v>TH010</v>
          </cell>
          <cell r="C88" t="str">
            <v>PAI</v>
          </cell>
          <cell r="D88" t="str">
            <v>MRA</v>
          </cell>
          <cell r="E88" t="str">
            <v>TH01</v>
          </cell>
          <cell r="F88">
            <v>0</v>
          </cell>
          <cell r="G88" t="str">
            <v>MRA485T01B0</v>
          </cell>
          <cell r="H88" t="str">
            <v>PAINEL REPETIDOR DE ALARMES</v>
          </cell>
          <cell r="I88" t="str">
            <v xml:space="preserve">MRA485T01B0-ENDER. SAFIRA L-125. </v>
          </cell>
          <cell r="J88" t="str">
            <v>RAAA-A40</v>
          </cell>
        </row>
        <row r="89">
          <cell r="A89" t="str">
            <v>TH01000056</v>
          </cell>
          <cell r="B89" t="str">
            <v>TH010</v>
          </cell>
          <cell r="C89" t="str">
            <v>PAI</v>
          </cell>
          <cell r="D89" t="str">
            <v>PAE</v>
          </cell>
          <cell r="E89" t="str">
            <v>TH01</v>
          </cell>
          <cell r="F89" t="str">
            <v>ATIVO</v>
          </cell>
          <cell r="G89" t="str">
            <v>PAE485T02B1</v>
          </cell>
          <cell r="H89" t="str">
            <v>PAINEL DE ALARME DE INCENDIO</v>
          </cell>
          <cell r="I89" t="str">
            <v xml:space="preserve">PAE485T02B1 - SAFIRA 485. </v>
          </cell>
          <cell r="J89" t="str">
            <v>RAAA-A01</v>
          </cell>
        </row>
        <row r="90">
          <cell r="A90" t="str">
            <v>TH01000057</v>
          </cell>
          <cell r="B90" t="str">
            <v>TH010</v>
          </cell>
          <cell r="C90" t="str">
            <v>PAI</v>
          </cell>
          <cell r="D90" t="str">
            <v>PAE</v>
          </cell>
          <cell r="E90" t="str">
            <v>TH01</v>
          </cell>
          <cell r="F90" t="str">
            <v>ATIVO</v>
          </cell>
          <cell r="G90" t="str">
            <v>PAE485T02B2</v>
          </cell>
          <cell r="H90" t="str">
            <v>PAINEL DE ALARME DE INCENDIO</v>
          </cell>
          <cell r="I90" t="str">
            <v xml:space="preserve">PAE485T02B2 - SAFIRA 485. </v>
          </cell>
          <cell r="J90" t="str">
            <v>RAAA-A01</v>
          </cell>
        </row>
        <row r="91">
          <cell r="A91" t="str">
            <v>TH01000058</v>
          </cell>
          <cell r="B91" t="str">
            <v>TH010</v>
          </cell>
          <cell r="C91" t="str">
            <v>PAI</v>
          </cell>
          <cell r="D91" t="str">
            <v>PAE</v>
          </cell>
          <cell r="E91" t="str">
            <v>TH01</v>
          </cell>
          <cell r="F91" t="str">
            <v>ATIVO</v>
          </cell>
          <cell r="G91" t="str">
            <v>PAE485T02B3</v>
          </cell>
          <cell r="H91" t="str">
            <v>PAINEL DE ALARME DE INCENDIO</v>
          </cell>
          <cell r="I91" t="str">
            <v xml:space="preserve">PAE485T02B3 - SAFIRA 485. </v>
          </cell>
          <cell r="J91" t="str">
            <v>RAAA-A01</v>
          </cell>
        </row>
        <row r="92">
          <cell r="A92" t="str">
            <v>TH01000059</v>
          </cell>
          <cell r="B92" t="str">
            <v>TH010</v>
          </cell>
          <cell r="C92" t="str">
            <v>PAI</v>
          </cell>
          <cell r="D92" t="str">
            <v>PAE</v>
          </cell>
          <cell r="E92" t="str">
            <v>TH01</v>
          </cell>
          <cell r="F92" t="str">
            <v>ATIVO</v>
          </cell>
          <cell r="G92" t="str">
            <v>PAE485T02B4</v>
          </cell>
          <cell r="H92" t="str">
            <v>PAINEL DE ALARME DE INCENDIO</v>
          </cell>
          <cell r="I92" t="str">
            <v xml:space="preserve">PAE485T02B4 - SAFIRA 485. </v>
          </cell>
          <cell r="J92" t="str">
            <v>RAAA-A01</v>
          </cell>
        </row>
        <row r="93">
          <cell r="A93" t="str">
            <v>TH01000060</v>
          </cell>
          <cell r="B93" t="str">
            <v>TH010</v>
          </cell>
          <cell r="C93" t="str">
            <v>PAI</v>
          </cell>
          <cell r="D93" t="str">
            <v>PAE</v>
          </cell>
          <cell r="E93" t="str">
            <v>TH01</v>
          </cell>
          <cell r="F93" t="str">
            <v>INATIVO</v>
          </cell>
          <cell r="G93" t="str">
            <v>PAE485T03B0</v>
          </cell>
          <cell r="H93" t="str">
            <v>PAINEL DE ALARME DE INCENDIO</v>
          </cell>
          <cell r="I93" t="str">
            <v xml:space="preserve">PAE485T03B0 - SAFIRA III . </v>
          </cell>
          <cell r="J93" t="str">
            <v>RAAA-A01</v>
          </cell>
        </row>
        <row r="94">
          <cell r="A94" t="str">
            <v>TH01000061</v>
          </cell>
          <cell r="B94" t="str">
            <v>TH010</v>
          </cell>
          <cell r="C94" t="str">
            <v>ACI</v>
          </cell>
          <cell r="D94" t="str">
            <v>AME</v>
          </cell>
          <cell r="E94" t="str">
            <v>TH01</v>
          </cell>
          <cell r="F94">
            <v>0</v>
          </cell>
          <cell r="G94" t="str">
            <v>AMEDIPT01A0</v>
          </cell>
          <cell r="H94" t="str">
            <v>ACIONADOR MANUAL ENDER. IP-20</v>
          </cell>
          <cell r="I94" t="str">
            <v>AMEDIPT01A0-QUEBRE O VIDRO</v>
          </cell>
          <cell r="J94" t="str">
            <v>RAAA-A01</v>
          </cell>
        </row>
        <row r="95">
          <cell r="A95" t="str">
            <v>TH01000062</v>
          </cell>
          <cell r="B95" t="str">
            <v>TH010</v>
          </cell>
          <cell r="C95" t="str">
            <v>ACI</v>
          </cell>
          <cell r="D95" t="str">
            <v>AME</v>
          </cell>
          <cell r="E95" t="str">
            <v>TH01</v>
          </cell>
          <cell r="F95">
            <v>0</v>
          </cell>
          <cell r="G95" t="str">
            <v>AMEDIPT02A0</v>
          </cell>
          <cell r="H95" t="str">
            <v>ACIONADOR MANUAL ENDER. IP-20</v>
          </cell>
          <cell r="I95" t="str">
            <v>AMEDIPT02A0-APERTE AQUI</v>
          </cell>
          <cell r="J95" t="str">
            <v>RAAA-A01</v>
          </cell>
        </row>
        <row r="96">
          <cell r="A96" t="str">
            <v>TH01000063</v>
          </cell>
          <cell r="B96" t="str">
            <v>TH010</v>
          </cell>
          <cell r="C96" t="str">
            <v>ACI</v>
          </cell>
          <cell r="D96" t="str">
            <v>AME</v>
          </cell>
          <cell r="E96" t="str">
            <v>TH01</v>
          </cell>
          <cell r="F96">
            <v>0</v>
          </cell>
          <cell r="G96" t="str">
            <v>AMEDIPT03A0</v>
          </cell>
          <cell r="H96" t="str">
            <v>ACIONADOR MANUAL ENDER. IP-20</v>
          </cell>
          <cell r="I96" t="str">
            <v>AMEDIPT03A0-LEVANTE E APERTE AQUI</v>
          </cell>
          <cell r="J96" t="str">
            <v>RAAA-A01</v>
          </cell>
        </row>
        <row r="97">
          <cell r="A97" t="str">
            <v>TH01000064</v>
          </cell>
          <cell r="B97" t="str">
            <v>TH010</v>
          </cell>
          <cell r="C97" t="str">
            <v>ACI</v>
          </cell>
          <cell r="D97" t="str">
            <v>AME</v>
          </cell>
          <cell r="E97" t="str">
            <v>TH01</v>
          </cell>
          <cell r="F97">
            <v>0</v>
          </cell>
          <cell r="G97" t="str">
            <v>AMEDIPT04A0</v>
          </cell>
          <cell r="H97" t="str">
            <v>ACIONADOR MANUAL ENDER. IP-55</v>
          </cell>
          <cell r="I97" t="str">
            <v>AMEDIPT04A0-LEVANTE E APERTE AQUI</v>
          </cell>
          <cell r="J97" t="str">
            <v>RAAA-A01</v>
          </cell>
        </row>
        <row r="98">
          <cell r="A98" t="str">
            <v>TH01000065</v>
          </cell>
          <cell r="B98" t="str">
            <v>TH010</v>
          </cell>
          <cell r="C98" t="str">
            <v>ACI</v>
          </cell>
          <cell r="D98" t="str">
            <v>AME</v>
          </cell>
          <cell r="E98" t="str">
            <v>TH01</v>
          </cell>
          <cell r="F98">
            <v>0</v>
          </cell>
          <cell r="G98" t="str">
            <v>AMEDIPT05A0</v>
          </cell>
          <cell r="H98" t="str">
            <v xml:space="preserve">ACIONADOR MANUAL ENDER.  IP-55 </v>
          </cell>
          <cell r="I98" t="str">
            <v>AMEDIPT05A0-ANTI-EXPLOSÃO</v>
          </cell>
          <cell r="J98" t="str">
            <v>RAAA-A01</v>
          </cell>
        </row>
        <row r="99">
          <cell r="A99" t="str">
            <v>TH01000066</v>
          </cell>
          <cell r="B99" t="str">
            <v>TH010</v>
          </cell>
          <cell r="C99" t="str">
            <v>INT</v>
          </cell>
          <cell r="D99" t="str">
            <v>MDC</v>
          </cell>
          <cell r="E99" t="str">
            <v>TH01</v>
          </cell>
          <cell r="F99">
            <v>0</v>
          </cell>
          <cell r="G99" t="str">
            <v>MDCDIPT01A0</v>
          </cell>
          <cell r="H99" t="str">
            <v>INTERFACE END. P/ 1 PONTO CONV</v>
          </cell>
          <cell r="I99" t="str">
            <v>MDCDIPT01A0-CLASSE B - RESIN.</v>
          </cell>
          <cell r="J99" t="str">
            <v>RAAA-A010</v>
          </cell>
        </row>
        <row r="100">
          <cell r="A100" t="str">
            <v>TH01000067</v>
          </cell>
          <cell r="B100" t="str">
            <v>TH010</v>
          </cell>
          <cell r="C100" t="str">
            <v>INT</v>
          </cell>
          <cell r="D100" t="str">
            <v>MCB</v>
          </cell>
          <cell r="E100" t="str">
            <v>TH01</v>
          </cell>
          <cell r="F100">
            <v>0</v>
          </cell>
          <cell r="G100" t="str">
            <v>MCBDIPT01A0</v>
          </cell>
          <cell r="H100" t="str">
            <v>INTERFACE END. P/ 1 ZONA CONV.</v>
          </cell>
          <cell r="I100" t="str">
            <v>MCBDIPT01A0-CLASSE B</v>
          </cell>
          <cell r="J100" t="str">
            <v>RAAA-A01</v>
          </cell>
        </row>
        <row r="101">
          <cell r="A101" t="str">
            <v>TH01000068</v>
          </cell>
          <cell r="B101" t="str">
            <v>TH010</v>
          </cell>
          <cell r="C101" t="str">
            <v>INT</v>
          </cell>
          <cell r="D101" t="str">
            <v>MCA</v>
          </cell>
          <cell r="E101" t="str">
            <v>TH01</v>
          </cell>
          <cell r="F101">
            <v>0</v>
          </cell>
          <cell r="G101" t="str">
            <v>MCADIPT01A0</v>
          </cell>
          <cell r="H101" t="str">
            <v>INTERFACE END. P/ 2 ZONAS CONV</v>
          </cell>
          <cell r="I101" t="str">
            <v>MCADIPT01A0-CLASSE A</v>
          </cell>
          <cell r="J101" t="str">
            <v>RAAA-A01</v>
          </cell>
        </row>
        <row r="102">
          <cell r="A102" t="str">
            <v>TH01000069</v>
          </cell>
          <cell r="B102" t="str">
            <v>TH010</v>
          </cell>
          <cell r="C102" t="str">
            <v>SIN</v>
          </cell>
          <cell r="D102" t="str">
            <v>SVE</v>
          </cell>
          <cell r="E102" t="str">
            <v>TH01</v>
          </cell>
          <cell r="F102">
            <v>0</v>
          </cell>
          <cell r="G102" t="str">
            <v>SVEDIPT01A0</v>
          </cell>
          <cell r="H102" t="str">
            <v>SINALIZADOR VISUAL ENDER.</v>
          </cell>
          <cell r="I102" t="str">
            <v>SVEDIPT01A0-IP-20 - LED</v>
          </cell>
          <cell r="J102" t="str">
            <v>RAAA-A01</v>
          </cell>
        </row>
        <row r="103">
          <cell r="A103" t="str">
            <v>TH01000070</v>
          </cell>
          <cell r="B103" t="str">
            <v>TH010</v>
          </cell>
          <cell r="C103" t="str">
            <v>SIN</v>
          </cell>
          <cell r="D103" t="str">
            <v>SVE</v>
          </cell>
          <cell r="E103" t="str">
            <v>TH01</v>
          </cell>
          <cell r="F103">
            <v>0</v>
          </cell>
          <cell r="G103" t="str">
            <v>SVEDIPT02A0</v>
          </cell>
          <cell r="H103" t="str">
            <v>SINALIZADOR VISUAL ENDER.</v>
          </cell>
          <cell r="I103" t="str">
            <v>SVEDIPT02A0-IP-20 - XENON</v>
          </cell>
          <cell r="J103" t="str">
            <v>RAAA-A01</v>
          </cell>
        </row>
        <row r="104">
          <cell r="A104" t="str">
            <v>TH01000071</v>
          </cell>
          <cell r="B104" t="str">
            <v>TH010</v>
          </cell>
          <cell r="C104" t="str">
            <v>SIN</v>
          </cell>
          <cell r="D104" t="str">
            <v>SAE</v>
          </cell>
          <cell r="E104" t="str">
            <v>TH01</v>
          </cell>
          <cell r="F104">
            <v>0</v>
          </cell>
          <cell r="G104" t="str">
            <v>SAEDIPT01A0</v>
          </cell>
          <cell r="H104" t="str">
            <v>SINALIZADOR SONORO ENDER.</v>
          </cell>
          <cell r="I104" t="str">
            <v>SAEDIPT01A0-IP-20 - 95dB</v>
          </cell>
          <cell r="J104" t="str">
            <v>RAAA-A01</v>
          </cell>
        </row>
        <row r="105">
          <cell r="A105" t="str">
            <v>TH01000072</v>
          </cell>
          <cell r="B105" t="str">
            <v>TH010</v>
          </cell>
          <cell r="C105" t="str">
            <v>SIN</v>
          </cell>
          <cell r="D105" t="str">
            <v>SAV</v>
          </cell>
          <cell r="E105" t="str">
            <v>TH01</v>
          </cell>
          <cell r="F105">
            <v>0</v>
          </cell>
          <cell r="G105" t="str">
            <v>SAVDIPT01A0</v>
          </cell>
          <cell r="H105" t="str">
            <v>SINALIZADOR AUDIOVISUAL ENDER.</v>
          </cell>
          <cell r="I105" t="str">
            <v>SAVDIPT01A0-IP-20 - LED</v>
          </cell>
          <cell r="J105" t="str">
            <v>RAAA-A01</v>
          </cell>
        </row>
        <row r="106">
          <cell r="A106" t="str">
            <v>TH01000073</v>
          </cell>
          <cell r="B106" t="str">
            <v>TH010</v>
          </cell>
          <cell r="C106" t="str">
            <v>SIN</v>
          </cell>
          <cell r="D106" t="str">
            <v>SAV</v>
          </cell>
          <cell r="E106" t="str">
            <v>TH01</v>
          </cell>
          <cell r="F106">
            <v>0</v>
          </cell>
          <cell r="G106" t="str">
            <v>SAVDIPT02A0</v>
          </cell>
          <cell r="H106" t="str">
            <v>SINALIZADOR AUDIOVISUAL ENDER.</v>
          </cell>
          <cell r="I106" t="str">
            <v>SAVDIPT02A0-IP-20 - XENON</v>
          </cell>
          <cell r="J106" t="str">
            <v>RAAA-A01</v>
          </cell>
        </row>
        <row r="107">
          <cell r="A107" t="str">
            <v>TH01000074</v>
          </cell>
          <cell r="B107" t="str">
            <v>TH010</v>
          </cell>
          <cell r="C107" t="str">
            <v>SIN</v>
          </cell>
          <cell r="D107" t="str">
            <v>SVE</v>
          </cell>
          <cell r="E107" t="str">
            <v>TH01</v>
          </cell>
          <cell r="F107">
            <v>0</v>
          </cell>
          <cell r="G107" t="str">
            <v>SVEDIPT01A1</v>
          </cell>
          <cell r="H107" t="str">
            <v>SINALIZADOR VISUAL ENDER.</v>
          </cell>
          <cell r="I107" t="str">
            <v>SVEDIPT01A1-IP-55 - LED</v>
          </cell>
          <cell r="J107" t="str">
            <v>RAAA-A01</v>
          </cell>
        </row>
        <row r="108">
          <cell r="A108" t="str">
            <v>TH01000075</v>
          </cell>
          <cell r="B108" t="str">
            <v>TH010</v>
          </cell>
          <cell r="C108" t="str">
            <v>SIN</v>
          </cell>
          <cell r="D108" t="str">
            <v>SVE</v>
          </cell>
          <cell r="E108" t="str">
            <v>TH01</v>
          </cell>
          <cell r="F108">
            <v>0</v>
          </cell>
          <cell r="G108" t="str">
            <v>SVEDIPT02A1</v>
          </cell>
          <cell r="H108" t="str">
            <v>SINALIZADOR VISUAL ENDER.</v>
          </cell>
          <cell r="I108" t="str">
            <v>SVEDIPT02A1-IP-55 - XENON</v>
          </cell>
          <cell r="J108" t="str">
            <v>RAAA-A01</v>
          </cell>
        </row>
        <row r="109">
          <cell r="A109" t="str">
            <v>TH01000076</v>
          </cell>
          <cell r="B109" t="str">
            <v>TH010</v>
          </cell>
          <cell r="C109" t="str">
            <v>SIN</v>
          </cell>
          <cell r="D109" t="str">
            <v>SAE</v>
          </cell>
          <cell r="E109" t="str">
            <v>TH01</v>
          </cell>
          <cell r="F109">
            <v>0</v>
          </cell>
          <cell r="G109" t="str">
            <v>SAEDIPT01A1</v>
          </cell>
          <cell r="H109" t="str">
            <v>SINALIZADOR SONORO ENDER.</v>
          </cell>
          <cell r="I109" t="str">
            <v>SAEDIPT01A1-IP-55 - 95dB</v>
          </cell>
          <cell r="J109" t="str">
            <v>RAAA-A01</v>
          </cell>
        </row>
        <row r="110">
          <cell r="A110" t="str">
            <v>TH01000077</v>
          </cell>
          <cell r="B110" t="str">
            <v>TH010</v>
          </cell>
          <cell r="C110" t="str">
            <v>SIN</v>
          </cell>
          <cell r="D110" t="str">
            <v>SAV</v>
          </cell>
          <cell r="E110" t="str">
            <v>TH01</v>
          </cell>
          <cell r="F110">
            <v>0</v>
          </cell>
          <cell r="G110" t="str">
            <v>SAVDIPT01A1</v>
          </cell>
          <cell r="H110" t="str">
            <v>SINALIZADOR AUDIOVISUAL ENDER.</v>
          </cell>
          <cell r="I110" t="str">
            <v>SAVDIPT01A1-IP-55 - LED</v>
          </cell>
          <cell r="J110" t="str">
            <v>RAAA-A01</v>
          </cell>
        </row>
        <row r="111">
          <cell r="A111" t="str">
            <v>TH01000078</v>
          </cell>
          <cell r="B111" t="str">
            <v>TH010</v>
          </cell>
          <cell r="C111" t="str">
            <v>SIN</v>
          </cell>
          <cell r="D111" t="str">
            <v>SAV</v>
          </cell>
          <cell r="E111" t="str">
            <v>TH01</v>
          </cell>
          <cell r="F111">
            <v>0</v>
          </cell>
          <cell r="G111" t="str">
            <v>SAVDIPT02A1</v>
          </cell>
          <cell r="H111" t="str">
            <v>SINALIZADOR AUDIOVISUAL ENDER.</v>
          </cell>
          <cell r="I111" t="str">
            <v xml:space="preserve"> SAVDIPT02A1-IP-55 - XENON</v>
          </cell>
          <cell r="J111" t="str">
            <v>RAAA-A01</v>
          </cell>
        </row>
        <row r="112">
          <cell r="A112" t="str">
            <v>TH01000079</v>
          </cell>
          <cell r="B112" t="str">
            <v>TH010</v>
          </cell>
          <cell r="C112" t="str">
            <v>INT</v>
          </cell>
          <cell r="D112" t="str">
            <v>MRE</v>
          </cell>
          <cell r="E112" t="str">
            <v>TH01</v>
          </cell>
          <cell r="F112">
            <v>0</v>
          </cell>
          <cell r="G112" t="str">
            <v>MREDIPT01A0</v>
          </cell>
          <cell r="H112" t="str">
            <v>INTERFACE END. P/ SINALIZ/COMANDOS À RELES</v>
          </cell>
          <cell r="I112" t="str">
            <v>MREDIPT01A0-IP-20</v>
          </cell>
          <cell r="J112" t="str">
            <v>RAAA-A01</v>
          </cell>
        </row>
        <row r="113">
          <cell r="A113" t="str">
            <v>TH01000080</v>
          </cell>
          <cell r="B113" t="str">
            <v>TH010</v>
          </cell>
          <cell r="C113" t="str">
            <v>INT</v>
          </cell>
          <cell r="D113" t="str">
            <v>MRE</v>
          </cell>
          <cell r="E113" t="str">
            <v>TH01</v>
          </cell>
          <cell r="F113">
            <v>0</v>
          </cell>
          <cell r="G113" t="str">
            <v>MREDIPT01A1</v>
          </cell>
          <cell r="H113" t="str">
            <v>INTERFACE END. P/ SINALIZ/COMANDOS À RELES</v>
          </cell>
          <cell r="I113" t="str">
            <v>MREDIPT01A1-IP-55</v>
          </cell>
          <cell r="J113" t="str">
            <v>RAAA-A01</v>
          </cell>
        </row>
        <row r="114">
          <cell r="A114" t="str">
            <v>TH01000081</v>
          </cell>
          <cell r="B114" t="str">
            <v>TH010</v>
          </cell>
          <cell r="C114" t="str">
            <v>BLO</v>
          </cell>
          <cell r="D114" t="str">
            <v>MBE</v>
          </cell>
          <cell r="E114" t="str">
            <v>TH01</v>
          </cell>
          <cell r="F114">
            <v>0</v>
          </cell>
          <cell r="G114" t="str">
            <v>MBEDIPT01A0</v>
          </cell>
          <cell r="H114" t="str">
            <v>BLOQUEIO DE EXTINÇÃO ENDER.</v>
          </cell>
          <cell r="I114" t="str">
            <v>MBEDIPT01A0-IP-20</v>
          </cell>
          <cell r="J114" t="str">
            <v>RAAA-A01</v>
          </cell>
        </row>
        <row r="115">
          <cell r="A115" t="str">
            <v>TH01000082</v>
          </cell>
          <cell r="B115" t="str">
            <v>TH010</v>
          </cell>
          <cell r="C115" t="str">
            <v>COM</v>
          </cell>
          <cell r="D115" t="str">
            <v>MCE</v>
          </cell>
          <cell r="E115" t="str">
            <v>TH01</v>
          </cell>
          <cell r="F115">
            <v>0</v>
          </cell>
          <cell r="G115" t="str">
            <v>MCEDIPT01A0</v>
          </cell>
          <cell r="H115" t="str">
            <v>COMANDO DE EXTINÇÃO ENDER.</v>
          </cell>
          <cell r="I115" t="str">
            <v>MCEDIPT01A0-IP-20</v>
          </cell>
          <cell r="J115" t="str">
            <v>RAAA-A01</v>
          </cell>
        </row>
        <row r="116">
          <cell r="A116" t="str">
            <v>TH01000083</v>
          </cell>
          <cell r="B116" t="str">
            <v>TH010</v>
          </cell>
          <cell r="C116" t="str">
            <v>INT</v>
          </cell>
          <cell r="D116" t="str">
            <v>MCS</v>
          </cell>
          <cell r="E116" t="str">
            <v>TH01</v>
          </cell>
          <cell r="F116">
            <v>0</v>
          </cell>
          <cell r="G116" t="str">
            <v>MCSDIPT01A0</v>
          </cell>
          <cell r="H116" t="str">
            <v>INTERFACE DE COMUNICAÇÃO RS-232&lt;--&gt;RS-485</v>
          </cell>
          <cell r="I116" t="str">
            <v>MCSDIPT01A0-RS-232&lt;-&gt;RS-485</v>
          </cell>
          <cell r="J116" t="str">
            <v>RAAA-A01</v>
          </cell>
        </row>
        <row r="117">
          <cell r="A117" t="str">
            <v>TH01000084</v>
          </cell>
          <cell r="B117" t="str">
            <v>TH010</v>
          </cell>
          <cell r="C117" t="str">
            <v>INT</v>
          </cell>
          <cell r="D117" t="str">
            <v>MCS</v>
          </cell>
          <cell r="E117" t="str">
            <v>TH01</v>
          </cell>
          <cell r="F117">
            <v>0</v>
          </cell>
          <cell r="G117" t="str">
            <v>MCSMBRT01A0</v>
          </cell>
          <cell r="H117" t="str">
            <v>INTERFACE DE COMUNICAÇÃO MODBUS RTU-</v>
          </cell>
          <cell r="I117" t="str">
            <v>MCSMBRT01A0-RTU - RS-485</v>
          </cell>
          <cell r="J117" t="str">
            <v>RAAA-A01</v>
          </cell>
        </row>
        <row r="118">
          <cell r="A118" t="str">
            <v>TH01000085</v>
          </cell>
          <cell r="B118" t="str">
            <v>TH010</v>
          </cell>
          <cell r="C118" t="str">
            <v>MÓD</v>
          </cell>
          <cell r="D118" t="str">
            <v>MLP</v>
          </cell>
          <cell r="E118" t="str">
            <v>TH01</v>
          </cell>
          <cell r="F118">
            <v>0</v>
          </cell>
          <cell r="G118" t="str">
            <v>MLPDIPT01A0</v>
          </cell>
          <cell r="H118" t="str">
            <v>MÓDULO DE LOOP ENDER. SIGMA DIP-E</v>
          </cell>
          <cell r="I118" t="str">
            <v>MLPDIPT01A0-92 ENDEREÇOS</v>
          </cell>
          <cell r="J118" t="str">
            <v>RAAA-A01</v>
          </cell>
        </row>
        <row r="119">
          <cell r="A119" t="str">
            <v>TH01000086</v>
          </cell>
          <cell r="B119" t="str">
            <v>TH010</v>
          </cell>
          <cell r="C119" t="str">
            <v>MÓD</v>
          </cell>
          <cell r="D119" t="str">
            <v>FAE</v>
          </cell>
          <cell r="E119" t="str">
            <v>TH01</v>
          </cell>
          <cell r="F119">
            <v>0</v>
          </cell>
          <cell r="G119" t="str">
            <v>FAEDIPT01A0</v>
          </cell>
          <cell r="H119" t="str">
            <v>MÓDULO DE FONTE AUX. SIGMA DIP-E</v>
          </cell>
          <cell r="I119" t="str">
            <v>FAEDIPT01A0-5A</v>
          </cell>
          <cell r="J119" t="str">
            <v>RAAA-A01</v>
          </cell>
        </row>
        <row r="120">
          <cell r="A120" t="str">
            <v>TH01000087</v>
          </cell>
          <cell r="B120" t="str">
            <v>TH010</v>
          </cell>
          <cell r="C120" t="str">
            <v>PAI</v>
          </cell>
          <cell r="D120" t="str">
            <v>PAE</v>
          </cell>
          <cell r="E120" t="str">
            <v>TH01</v>
          </cell>
          <cell r="F120">
            <v>0</v>
          </cell>
          <cell r="G120" t="str">
            <v>PAEDIPT01A0</v>
          </cell>
          <cell r="H120" t="str">
            <v>PAINEL DE ALARME DE INCENDIO</v>
          </cell>
          <cell r="I120" t="str">
            <v xml:space="preserve">PAEDIPT01A0-ENDER SIGMA DIP-E. </v>
          </cell>
          <cell r="J120" t="str">
            <v>RAAA-A01</v>
          </cell>
        </row>
        <row r="121">
          <cell r="A121" t="str">
            <v>TH01000088</v>
          </cell>
          <cell r="B121" t="str">
            <v>TH010</v>
          </cell>
          <cell r="C121" t="str">
            <v>PAI</v>
          </cell>
          <cell r="D121" t="str">
            <v>MRA</v>
          </cell>
          <cell r="E121" t="str">
            <v>TH01</v>
          </cell>
          <cell r="F121">
            <v>0</v>
          </cell>
          <cell r="G121" t="str">
            <v>MRADIPT01A0</v>
          </cell>
          <cell r="H121" t="str">
            <v>PAINEL REPETIDOR DE ALARMES</v>
          </cell>
          <cell r="I121" t="str">
            <v>MRADIPT01A0-ENDER. SIGMA DIP-E</v>
          </cell>
          <cell r="J121" t="str">
            <v>RAAA-A40</v>
          </cell>
        </row>
        <row r="122">
          <cell r="A122" t="str">
            <v>TH01000089</v>
          </cell>
          <cell r="B122" t="str">
            <v>TH010</v>
          </cell>
          <cell r="C122" t="str">
            <v>ACI</v>
          </cell>
          <cell r="D122" t="str">
            <v>AMC</v>
          </cell>
          <cell r="E122" t="str">
            <v>TH01</v>
          </cell>
          <cell r="F122">
            <v>0</v>
          </cell>
          <cell r="G122" t="str">
            <v>AMCONVT01A0</v>
          </cell>
          <cell r="H122" t="str">
            <v>ACIONADOR MANUAL CONVENC - IP20</v>
          </cell>
          <cell r="I122" t="str">
            <v>AMCONVT01A0 - QUEBRE O VIDRO</v>
          </cell>
          <cell r="J122">
            <v>0</v>
          </cell>
        </row>
        <row r="123">
          <cell r="A123" t="str">
            <v>TH01000090</v>
          </cell>
          <cell r="B123" t="str">
            <v>TH010</v>
          </cell>
          <cell r="C123" t="str">
            <v>ACI</v>
          </cell>
          <cell r="D123" t="str">
            <v>AMC</v>
          </cell>
          <cell r="E123" t="str">
            <v>TH01</v>
          </cell>
          <cell r="F123">
            <v>0</v>
          </cell>
          <cell r="G123" t="str">
            <v>AMCONVT02A0</v>
          </cell>
          <cell r="H123" t="str">
            <v>ACIONADOR MANUAL CONVENC.- IP20</v>
          </cell>
          <cell r="I123" t="str">
            <v>AMCONVT02A0 - APERTE AQUI</v>
          </cell>
          <cell r="J123">
            <v>0</v>
          </cell>
        </row>
        <row r="124">
          <cell r="A124" t="str">
            <v>TH01000091</v>
          </cell>
          <cell r="B124" t="str">
            <v>TH010</v>
          </cell>
          <cell r="C124" t="str">
            <v>ACI</v>
          </cell>
          <cell r="D124" t="str">
            <v>AMC</v>
          </cell>
          <cell r="E124" t="str">
            <v>TH01</v>
          </cell>
          <cell r="F124">
            <v>0</v>
          </cell>
          <cell r="G124" t="str">
            <v>AMCONVT03A0</v>
          </cell>
          <cell r="H124" t="str">
            <v>ACIONADOR MANUAL CONVENC. - IP55</v>
          </cell>
          <cell r="I124" t="str">
            <v>AMCONVT03A0 - APERTE O BOTAO</v>
          </cell>
          <cell r="J124">
            <v>0</v>
          </cell>
        </row>
        <row r="125">
          <cell r="A125" t="str">
            <v>TH01000092</v>
          </cell>
          <cell r="B125" t="str">
            <v>TH010</v>
          </cell>
          <cell r="C125" t="str">
            <v>ACI</v>
          </cell>
          <cell r="D125" t="str">
            <v>AMC</v>
          </cell>
          <cell r="E125" t="str">
            <v>TH01</v>
          </cell>
          <cell r="F125">
            <v>0</v>
          </cell>
          <cell r="G125" t="str">
            <v>AMCONVT04A0</v>
          </cell>
          <cell r="H125" t="str">
            <v xml:space="preserve">ACIONADOR MANUAL CONVENC.-IP65 </v>
          </cell>
          <cell r="I125" t="str">
            <v>AMCONVT04A0 - À PROVA DE EXPLOSÃO</v>
          </cell>
          <cell r="J125">
            <v>0</v>
          </cell>
        </row>
        <row r="126">
          <cell r="A126" t="str">
            <v>TH01000093</v>
          </cell>
          <cell r="B126" t="str">
            <v>TH010</v>
          </cell>
          <cell r="C126" t="str">
            <v>CHA</v>
          </cell>
          <cell r="D126" t="str">
            <v>CBC</v>
          </cell>
          <cell r="E126" t="str">
            <v>TH01</v>
          </cell>
          <cell r="F126">
            <v>0</v>
          </cell>
          <cell r="G126" t="str">
            <v>CBCONVT01A</v>
          </cell>
          <cell r="H126" t="str">
            <v xml:space="preserve">CHAVE DE BLOQUEIO CONVENCIONAL </v>
          </cell>
          <cell r="I126" t="str">
            <v>CBCONVT01A0 - IP20</v>
          </cell>
          <cell r="J126">
            <v>0</v>
          </cell>
        </row>
        <row r="127">
          <cell r="A127" t="str">
            <v>TH01000094</v>
          </cell>
          <cell r="B127" t="str">
            <v>TH010</v>
          </cell>
          <cell r="C127" t="str">
            <v>PAI</v>
          </cell>
          <cell r="D127" t="str">
            <v>PAC</v>
          </cell>
          <cell r="E127" t="str">
            <v>TH01</v>
          </cell>
          <cell r="F127">
            <v>0</v>
          </cell>
          <cell r="G127" t="str">
            <v>PACONVT01A</v>
          </cell>
          <cell r="H127" t="str">
            <v>PAINEL DE ALARME DE INCENDIO</v>
          </cell>
          <cell r="I127" t="str">
            <v>PACONVT01A0-CONV. SENTRY 04M</v>
          </cell>
          <cell r="J127">
            <v>0</v>
          </cell>
        </row>
        <row r="128">
          <cell r="A128" t="str">
            <v>TH01000095</v>
          </cell>
          <cell r="B128" t="str">
            <v>TH010</v>
          </cell>
          <cell r="C128" t="str">
            <v>PAI</v>
          </cell>
          <cell r="D128" t="str">
            <v>PAC</v>
          </cell>
          <cell r="E128" t="str">
            <v>TH01</v>
          </cell>
          <cell r="F128">
            <v>0</v>
          </cell>
          <cell r="G128" t="str">
            <v>PACONVT01B</v>
          </cell>
          <cell r="H128" t="str">
            <v>PAINEL DE ALARME DE INCENDIO</v>
          </cell>
          <cell r="I128" t="str">
            <v>PACONVT01B0-CONV. SOLUTION 24L</v>
          </cell>
          <cell r="J128">
            <v>0</v>
          </cell>
        </row>
        <row r="129">
          <cell r="A129" t="str">
            <v>TH01000096</v>
          </cell>
          <cell r="B129" t="str">
            <v>TH010</v>
          </cell>
          <cell r="C129" t="str">
            <v>IND</v>
          </cell>
          <cell r="D129" t="str">
            <v>ISC</v>
          </cell>
          <cell r="E129" t="str">
            <v>TH01</v>
          </cell>
          <cell r="F129">
            <v>0</v>
          </cell>
          <cell r="G129" t="str">
            <v>ISCONVT01A0</v>
          </cell>
          <cell r="H129" t="str">
            <v>INDICADOR SONORO CONVENCIONAL</v>
          </cell>
          <cell r="I129" t="str">
            <v>ISCONVT01A0-90DB-IP20</v>
          </cell>
          <cell r="J129">
            <v>0</v>
          </cell>
        </row>
        <row r="130">
          <cell r="A130" t="str">
            <v>TH01000097</v>
          </cell>
          <cell r="B130" t="str">
            <v>TH010</v>
          </cell>
          <cell r="C130" t="str">
            <v>IND</v>
          </cell>
          <cell r="D130" t="str">
            <v>ISC</v>
          </cell>
          <cell r="E130" t="str">
            <v>TH01</v>
          </cell>
          <cell r="F130">
            <v>0</v>
          </cell>
          <cell r="G130" t="str">
            <v>ISCONVT02A0</v>
          </cell>
          <cell r="H130" t="str">
            <v>INDICADOR SONORO CONVENCIONAL</v>
          </cell>
          <cell r="I130" t="str">
            <v>ISCONVT02A0-90DB-IP55</v>
          </cell>
          <cell r="J130">
            <v>0</v>
          </cell>
        </row>
        <row r="131">
          <cell r="A131" t="str">
            <v>TH01000098</v>
          </cell>
          <cell r="B131" t="str">
            <v>TH010</v>
          </cell>
          <cell r="C131" t="str">
            <v>IND</v>
          </cell>
          <cell r="D131" t="str">
            <v>ISC</v>
          </cell>
          <cell r="E131" t="str">
            <v>TH01</v>
          </cell>
          <cell r="F131">
            <v>0</v>
          </cell>
          <cell r="G131" t="str">
            <v>ISCONVT03A0</v>
          </cell>
          <cell r="H131" t="str">
            <v>INDICADOR SONORO CONVENCIONAL</v>
          </cell>
          <cell r="I131" t="str">
            <v>ISCONVT03A0-MULTITOM-90DB-IP20</v>
          </cell>
          <cell r="J131">
            <v>0</v>
          </cell>
        </row>
        <row r="132">
          <cell r="A132" t="str">
            <v>TH01000099</v>
          </cell>
          <cell r="B132" t="str">
            <v>TH010</v>
          </cell>
          <cell r="C132" t="str">
            <v>IND</v>
          </cell>
          <cell r="D132" t="str">
            <v>ISC</v>
          </cell>
          <cell r="E132" t="str">
            <v>TH01</v>
          </cell>
          <cell r="F132">
            <v>0</v>
          </cell>
          <cell r="G132" t="str">
            <v>ISCONVT04A0</v>
          </cell>
          <cell r="H132" t="str">
            <v>INDICADOR SONORO CONVENCIONAL</v>
          </cell>
          <cell r="I132" t="str">
            <v>ISCONVT04A0-MULTITON-90DB-IP55</v>
          </cell>
          <cell r="J132">
            <v>0</v>
          </cell>
        </row>
        <row r="133">
          <cell r="A133" t="str">
            <v>TH01000100</v>
          </cell>
          <cell r="B133" t="str">
            <v>TH010</v>
          </cell>
          <cell r="C133" t="str">
            <v>IND</v>
          </cell>
          <cell r="D133" t="str">
            <v>IVC</v>
          </cell>
          <cell r="E133" t="str">
            <v>TH01</v>
          </cell>
          <cell r="F133">
            <v>0</v>
          </cell>
          <cell r="G133" t="str">
            <v>IVCONVT01A0</v>
          </cell>
          <cell r="H133" t="str">
            <v>INDICADOR VISUAL CONVENCIONAL</v>
          </cell>
          <cell r="I133" t="str">
            <v>IVCONVT01A0-LAB-IP20</v>
          </cell>
          <cell r="J133">
            <v>0</v>
          </cell>
        </row>
        <row r="134">
          <cell r="A134" t="str">
            <v>TH01000101</v>
          </cell>
          <cell r="B134" t="str">
            <v>TH010</v>
          </cell>
          <cell r="C134" t="str">
            <v>IND</v>
          </cell>
          <cell r="D134" t="str">
            <v>IVC</v>
          </cell>
          <cell r="E134" t="str">
            <v>TH01</v>
          </cell>
          <cell r="F134">
            <v>0</v>
          </cell>
          <cell r="G134" t="str">
            <v>IVCONVT02A0</v>
          </cell>
          <cell r="H134" t="str">
            <v>INDICADOR VISUAL CONVENCIONAL</v>
          </cell>
          <cell r="I134" t="str">
            <v>IVCONVT02A0-LAB-IP55</v>
          </cell>
          <cell r="J134">
            <v>0</v>
          </cell>
        </row>
        <row r="135">
          <cell r="A135" t="str">
            <v>TH01000102</v>
          </cell>
          <cell r="B135" t="str">
            <v>TH010</v>
          </cell>
          <cell r="C135" t="str">
            <v>IND</v>
          </cell>
          <cell r="D135" t="str">
            <v>IVC</v>
          </cell>
          <cell r="E135" t="str">
            <v>TH01</v>
          </cell>
          <cell r="F135">
            <v>0</v>
          </cell>
          <cell r="G135" t="str">
            <v>IVCONVT03A0</v>
          </cell>
          <cell r="H135" t="str">
            <v>INDICADOR VISUAL CONVENCIONAL</v>
          </cell>
          <cell r="I135" t="str">
            <v>IVCONVT03A0-XENON-IP20</v>
          </cell>
          <cell r="J135">
            <v>0</v>
          </cell>
        </row>
        <row r="136">
          <cell r="A136" t="str">
            <v>TH01000103</v>
          </cell>
          <cell r="B136" t="str">
            <v>TH010</v>
          </cell>
          <cell r="C136" t="str">
            <v>IND</v>
          </cell>
          <cell r="D136" t="str">
            <v>IVC</v>
          </cell>
          <cell r="E136" t="str">
            <v>TH01</v>
          </cell>
          <cell r="F136">
            <v>0</v>
          </cell>
          <cell r="G136" t="str">
            <v>IVCONVT04A0</v>
          </cell>
          <cell r="H136" t="str">
            <v>INDICADOR VISUAL CONVENCIONAL</v>
          </cell>
          <cell r="I136" t="str">
            <v>IVCONVT04A0-XENON-IP55</v>
          </cell>
          <cell r="J136">
            <v>0</v>
          </cell>
        </row>
        <row r="137">
          <cell r="A137" t="str">
            <v>TH01000104</v>
          </cell>
          <cell r="B137" t="str">
            <v>TH010</v>
          </cell>
          <cell r="C137" t="str">
            <v>IND</v>
          </cell>
          <cell r="D137" t="str">
            <v>IAV</v>
          </cell>
          <cell r="E137" t="str">
            <v>TH01</v>
          </cell>
          <cell r="F137">
            <v>0</v>
          </cell>
          <cell r="G137" t="str">
            <v>IAVCONT01A0</v>
          </cell>
          <cell r="H137" t="str">
            <v>INDICADOR AUDIO VISUAL CONVEN.</v>
          </cell>
          <cell r="I137" t="str">
            <v>IAVCONT01A0-LAB-IP20</v>
          </cell>
          <cell r="J137">
            <v>0</v>
          </cell>
        </row>
        <row r="138">
          <cell r="A138" t="str">
            <v>TH01000105</v>
          </cell>
          <cell r="B138" t="str">
            <v>TH010</v>
          </cell>
          <cell r="C138" t="str">
            <v>IND</v>
          </cell>
          <cell r="D138" t="str">
            <v>IAV</v>
          </cell>
          <cell r="E138" t="str">
            <v>TH01</v>
          </cell>
          <cell r="F138">
            <v>0</v>
          </cell>
          <cell r="G138" t="str">
            <v>IAVCONT02A0</v>
          </cell>
          <cell r="H138" t="str">
            <v>INDICADOR AUDIO VISUAL CONVEN.</v>
          </cell>
          <cell r="I138" t="str">
            <v>IAVCONT02A0-LAB-IP55</v>
          </cell>
          <cell r="J138">
            <v>0</v>
          </cell>
        </row>
        <row r="139">
          <cell r="A139" t="str">
            <v>TH01000106</v>
          </cell>
          <cell r="B139" t="str">
            <v>TH010</v>
          </cell>
          <cell r="C139" t="str">
            <v>IND</v>
          </cell>
          <cell r="D139" t="str">
            <v>IAV</v>
          </cell>
          <cell r="E139" t="str">
            <v>TH01</v>
          </cell>
          <cell r="F139">
            <v>0</v>
          </cell>
          <cell r="G139" t="str">
            <v>IAVCONT03A0</v>
          </cell>
          <cell r="H139" t="str">
            <v>INDICADOR AUDIO VISUAL CONVEN.</v>
          </cell>
          <cell r="I139" t="str">
            <v>IAVCONT03A0-XENON-IP20</v>
          </cell>
          <cell r="J139">
            <v>0</v>
          </cell>
        </row>
        <row r="140">
          <cell r="A140" t="str">
            <v>TH01000107</v>
          </cell>
          <cell r="B140" t="str">
            <v>TH010</v>
          </cell>
          <cell r="C140" t="str">
            <v>IND</v>
          </cell>
          <cell r="D140" t="str">
            <v>IAV</v>
          </cell>
          <cell r="E140" t="str">
            <v>TH01</v>
          </cell>
          <cell r="F140">
            <v>0</v>
          </cell>
          <cell r="G140" t="str">
            <v>IAVCONT04A0</v>
          </cell>
          <cell r="H140" t="str">
            <v>INDICADOR AUDIO VISUAL CONVEN.</v>
          </cell>
          <cell r="I140" t="str">
            <v>IAVCONT04A0-XENON-IP55</v>
          </cell>
          <cell r="J140">
            <v>0</v>
          </cell>
        </row>
        <row r="141">
          <cell r="A141" t="str">
            <v>TH01000108</v>
          </cell>
          <cell r="B141" t="str">
            <v>TH010</v>
          </cell>
          <cell r="C141" t="str">
            <v>BAT</v>
          </cell>
          <cell r="D141" t="str">
            <v>BAT</v>
          </cell>
          <cell r="E141" t="str">
            <v>TH03</v>
          </cell>
          <cell r="F141">
            <v>0</v>
          </cell>
          <cell r="G141" t="str">
            <v>BATERIA</v>
          </cell>
          <cell r="H141" t="str">
            <v xml:space="preserve">BATERIA SELADA </v>
          </cell>
          <cell r="I141" t="str">
            <v>BATERIA SELADA 12V - 35Ah</v>
          </cell>
          <cell r="J141">
            <v>0</v>
          </cell>
        </row>
        <row r="142">
          <cell r="A142" t="str">
            <v>TH01000109</v>
          </cell>
          <cell r="B142" t="str">
            <v>TH010</v>
          </cell>
          <cell r="C142" t="str">
            <v>CAI</v>
          </cell>
          <cell r="D142" t="str">
            <v>CAI</v>
          </cell>
          <cell r="E142" t="str">
            <v>TH03</v>
          </cell>
          <cell r="F142">
            <v>0</v>
          </cell>
          <cell r="G142" t="str">
            <v>CAIXA</v>
          </cell>
          <cell r="H142" t="str">
            <v>CAIXA DE ACONDICIONAMENTO</v>
          </cell>
          <cell r="I142" t="str">
            <v>BATERIAS</v>
          </cell>
          <cell r="J142">
            <v>0</v>
          </cell>
        </row>
        <row r="143">
          <cell r="A143" t="str">
            <v>TH01000110</v>
          </cell>
          <cell r="B143" t="str">
            <v>TH010</v>
          </cell>
          <cell r="C143" t="str">
            <v>SIR</v>
          </cell>
          <cell r="D143" t="str">
            <v>SIR</v>
          </cell>
          <cell r="E143" t="str">
            <v>TH03</v>
          </cell>
          <cell r="F143">
            <v>0</v>
          </cell>
          <cell r="G143" t="str">
            <v>SIRENE</v>
          </cell>
          <cell r="H143" t="str">
            <v>SIRENE ELETROMEC. OMNIDIREC.</v>
          </cell>
          <cell r="I143" t="str">
            <v>RT28TT – 8 CORNETAS – 5000M</v>
          </cell>
          <cell r="J143">
            <v>0</v>
          </cell>
        </row>
        <row r="144">
          <cell r="A144" t="str">
            <v>TH01000111</v>
          </cell>
          <cell r="B144" t="str">
            <v>TH010</v>
          </cell>
          <cell r="C144" t="str">
            <v>Sir</v>
          </cell>
          <cell r="D144" t="str">
            <v>SIR</v>
          </cell>
          <cell r="E144" t="str">
            <v>TH03</v>
          </cell>
          <cell r="F144">
            <v>0</v>
          </cell>
          <cell r="G144" t="str">
            <v>SIRENE</v>
          </cell>
          <cell r="H144" t="str">
            <v xml:space="preserve">Sirene Eletrônica Unidirecional </v>
          </cell>
          <cell r="I144" t="str">
            <v xml:space="preserve"> </v>
          </cell>
          <cell r="J144">
            <v>0</v>
          </cell>
        </row>
        <row r="145">
          <cell r="A145" t="str">
            <v>TH01000112</v>
          </cell>
          <cell r="B145" t="str">
            <v>TH010</v>
          </cell>
          <cell r="C145" t="str">
            <v>SEN</v>
          </cell>
          <cell r="D145" t="str">
            <v>SEN</v>
          </cell>
          <cell r="E145" t="str">
            <v>TH03</v>
          </cell>
          <cell r="F145">
            <v>0</v>
          </cell>
          <cell r="G145" t="str">
            <v>SENSOR</v>
          </cell>
          <cell r="H145" t="str">
            <v>SENSOR GAS</v>
          </cell>
          <cell r="I145" t="str">
            <v>NH3 AMONIA - MOD. EC 23 TRANSMITER</v>
          </cell>
          <cell r="J145">
            <v>0</v>
          </cell>
        </row>
        <row r="146">
          <cell r="A146" t="str">
            <v>TH01000113</v>
          </cell>
          <cell r="B146" t="str">
            <v>TH010</v>
          </cell>
          <cell r="C146" t="str">
            <v>DET</v>
          </cell>
          <cell r="D146" t="str">
            <v>DFC</v>
          </cell>
          <cell r="E146" t="str">
            <v>TH03</v>
          </cell>
          <cell r="F146">
            <v>0</v>
          </cell>
          <cell r="G146" t="str">
            <v>DFCONVT01A</v>
          </cell>
          <cell r="H146" t="str">
            <v xml:space="preserve">DETECTOR PONTUAL CONVENCIONAL </v>
          </cell>
          <cell r="I146" t="str">
            <v>DFCONVT01A0 - FUMAÇA CONVENCIONAL</v>
          </cell>
          <cell r="J146">
            <v>0</v>
          </cell>
        </row>
        <row r="147">
          <cell r="A147" t="str">
            <v>TH01000114</v>
          </cell>
          <cell r="B147" t="str">
            <v>TH010</v>
          </cell>
          <cell r="C147" t="str">
            <v>DET</v>
          </cell>
          <cell r="D147" t="str">
            <v>DTC</v>
          </cell>
          <cell r="E147" t="str">
            <v>TH03</v>
          </cell>
          <cell r="F147">
            <v>0</v>
          </cell>
          <cell r="G147" t="str">
            <v>DTCONVT01A</v>
          </cell>
          <cell r="H147" t="str">
            <v xml:space="preserve">DETECTOR PONTUAL CONVENCIONAL </v>
          </cell>
          <cell r="I147" t="str">
            <v>DTCONVT01A0 - TERMOVELOCIMETRICO</v>
          </cell>
          <cell r="J147">
            <v>0</v>
          </cell>
        </row>
        <row r="148">
          <cell r="A148" t="str">
            <v>TH01000115</v>
          </cell>
          <cell r="B148" t="str">
            <v>TH010</v>
          </cell>
          <cell r="C148" t="str">
            <v>PAI</v>
          </cell>
          <cell r="D148" t="str">
            <v>PAE</v>
          </cell>
          <cell r="E148" t="str">
            <v>TH01</v>
          </cell>
          <cell r="F148" t="str">
            <v>ATIVO</v>
          </cell>
          <cell r="G148" t="str">
            <v>PAE485T03B0</v>
          </cell>
          <cell r="H148" t="str">
            <v>PAINEL DE ALARME DE INCENDIO</v>
          </cell>
          <cell r="I148" t="str">
            <v xml:space="preserve">PAE485T03B0 - SAFIRA L-125. </v>
          </cell>
          <cell r="J148" t="str">
            <v>RAAA-410A</v>
          </cell>
        </row>
        <row r="149">
          <cell r="A149" t="str">
            <v>TH01000145</v>
          </cell>
          <cell r="B149" t="str">
            <v>TH010</v>
          </cell>
          <cell r="C149" t="str">
            <v>CAR</v>
          </cell>
          <cell r="D149" t="str">
            <v>PAE</v>
          </cell>
          <cell r="E149" t="str">
            <v>TH02</v>
          </cell>
          <cell r="F149">
            <v>0</v>
          </cell>
          <cell r="G149" t="str">
            <v>PAE485T01B0</v>
          </cell>
          <cell r="H149" t="str">
            <v>CARTAO ELETRONICO</v>
          </cell>
          <cell r="I149" t="str">
            <v>IHM-PAE485T01B0</v>
          </cell>
          <cell r="J149" t="str">
            <v>RAAA-E40</v>
          </cell>
        </row>
        <row r="150">
          <cell r="A150" t="str">
            <v>TH01000146</v>
          </cell>
          <cell r="B150" t="str">
            <v>TH010</v>
          </cell>
          <cell r="C150" t="str">
            <v>CAR</v>
          </cell>
          <cell r="D150" t="str">
            <v>PAE</v>
          </cell>
          <cell r="E150" t="str">
            <v>TH02</v>
          </cell>
          <cell r="F150">
            <v>0</v>
          </cell>
          <cell r="G150" t="str">
            <v>PAE485T01B0</v>
          </cell>
          <cell r="H150" t="str">
            <v>CARTAO ELETRONICO</v>
          </cell>
          <cell r="I150" t="str">
            <v>FNT-PAE485T01B0</v>
          </cell>
          <cell r="J150" t="str">
            <v>RAAA-C01</v>
          </cell>
        </row>
        <row r="151">
          <cell r="A151" t="str">
            <v>TH01000147</v>
          </cell>
          <cell r="B151" t="str">
            <v>TH010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 t="str">
            <v>TH01000148</v>
          </cell>
          <cell r="B152" t="str">
            <v>TH010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 t="str">
            <v>TH01000149</v>
          </cell>
          <cell r="B153" t="str">
            <v>TH010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 t="str">
            <v>TH01000150</v>
          </cell>
          <cell r="B154" t="str">
            <v>TH010</v>
          </cell>
          <cell r="C154" t="str">
            <v>CAR</v>
          </cell>
          <cell r="D154" t="str">
            <v>AME</v>
          </cell>
          <cell r="E154" t="str">
            <v>TH02</v>
          </cell>
          <cell r="F154" t="str">
            <v>INATIVO</v>
          </cell>
          <cell r="G154" t="str">
            <v>AME485T02A0</v>
          </cell>
          <cell r="H154" t="str">
            <v>CARTAO ELETRONICO</v>
          </cell>
          <cell r="I154" t="str">
            <v xml:space="preserve">AME485T02A0-APERTE AQUI </v>
          </cell>
          <cell r="J154" t="str">
            <v>RBEA-A42</v>
          </cell>
        </row>
        <row r="155">
          <cell r="A155" t="str">
            <v>TH01000151</v>
          </cell>
          <cell r="B155" t="str">
            <v>TH010</v>
          </cell>
          <cell r="C155" t="str">
            <v>CAR</v>
          </cell>
          <cell r="D155" t="str">
            <v>AME</v>
          </cell>
          <cell r="E155" t="str">
            <v>TH02</v>
          </cell>
          <cell r="F155">
            <v>0</v>
          </cell>
          <cell r="G155" t="str">
            <v>AME485T04A0</v>
          </cell>
          <cell r="H155" t="str">
            <v>CARTAO ELETRONICO</v>
          </cell>
          <cell r="I155" t="str">
            <v>AME485T04A0-LEVANTE E APERTE</v>
          </cell>
          <cell r="J155" t="str">
            <v>RACA-A40</v>
          </cell>
        </row>
        <row r="156">
          <cell r="A156" t="str">
            <v>TH01000250</v>
          </cell>
          <cell r="B156" t="str">
            <v>TH010</v>
          </cell>
          <cell r="C156" t="str">
            <v>BOT</v>
          </cell>
          <cell r="D156">
            <v>0</v>
          </cell>
          <cell r="E156" t="str">
            <v>TH03</v>
          </cell>
          <cell r="F156" t="str">
            <v>OK</v>
          </cell>
          <cell r="G156">
            <v>0</v>
          </cell>
          <cell r="H156" t="str">
            <v>BOTOEIRA</v>
          </cell>
          <cell r="I156" t="str">
            <v>Liga - desliga p/ bomba de incendio</v>
          </cell>
          <cell r="J156">
            <v>0</v>
          </cell>
        </row>
        <row r="157">
          <cell r="A157" t="str">
            <v>TH01000251</v>
          </cell>
          <cell r="B157" t="str">
            <v>TH010</v>
          </cell>
          <cell r="C157" t="str">
            <v>MAT</v>
          </cell>
          <cell r="D157">
            <v>0</v>
          </cell>
          <cell r="E157" t="str">
            <v>TH03</v>
          </cell>
          <cell r="F157" t="str">
            <v>OK</v>
          </cell>
          <cell r="G157">
            <v>0</v>
          </cell>
          <cell r="H157" t="str">
            <v>MATERIAL DE INSTALAÇAO PARA</v>
          </cell>
          <cell r="I157" t="str">
            <v>SIST. DE  DET. E ALARME DE INC.</v>
          </cell>
          <cell r="J157">
            <v>0</v>
          </cell>
        </row>
        <row r="158">
          <cell r="A158" t="str">
            <v>TH01000252</v>
          </cell>
          <cell r="B158" t="str">
            <v>TH010</v>
          </cell>
          <cell r="C158" t="str">
            <v>mao</v>
          </cell>
          <cell r="D158">
            <v>0</v>
          </cell>
          <cell r="E158" t="str">
            <v>TH04</v>
          </cell>
          <cell r="F158" t="str">
            <v>OK</v>
          </cell>
          <cell r="G158">
            <v>0</v>
          </cell>
          <cell r="H158" t="str">
            <v>mao de obra</v>
          </cell>
          <cell r="I158" t="str">
            <v>INSTALAÇAO DE PAINEL DE ALARME</v>
          </cell>
          <cell r="J158">
            <v>0</v>
          </cell>
        </row>
        <row r="159">
          <cell r="A159" t="str">
            <v>TH01000253</v>
          </cell>
          <cell r="B159" t="str">
            <v>TH010</v>
          </cell>
          <cell r="C159" t="str">
            <v>ser</v>
          </cell>
          <cell r="D159">
            <v>0</v>
          </cell>
          <cell r="E159" t="str">
            <v>TH04</v>
          </cell>
          <cell r="F159" t="str">
            <v>OK</v>
          </cell>
          <cell r="G159">
            <v>0</v>
          </cell>
          <cell r="H159" t="str">
            <v>serviços de manutençao</v>
          </cell>
          <cell r="I159" t="str">
            <v xml:space="preserve">Corretiva </v>
          </cell>
          <cell r="J159">
            <v>0</v>
          </cell>
        </row>
        <row r="160">
          <cell r="A160" t="str">
            <v>TH01000254</v>
          </cell>
          <cell r="B160" t="str">
            <v>TH010</v>
          </cell>
          <cell r="C160" t="str">
            <v>ser</v>
          </cell>
          <cell r="D160">
            <v>0</v>
          </cell>
          <cell r="E160" t="str">
            <v>TH04</v>
          </cell>
          <cell r="F160" t="str">
            <v>OK</v>
          </cell>
          <cell r="G160">
            <v>0</v>
          </cell>
          <cell r="H160" t="str">
            <v>serviços de manutençao</v>
          </cell>
          <cell r="I160" t="str">
            <v xml:space="preserve">Preventiva </v>
          </cell>
          <cell r="J160">
            <v>0</v>
          </cell>
        </row>
        <row r="161">
          <cell r="A161" t="str">
            <v>TH01000255</v>
          </cell>
          <cell r="B161" t="str">
            <v>TH010</v>
          </cell>
          <cell r="C161" t="str">
            <v>Ser</v>
          </cell>
          <cell r="D161">
            <v>0</v>
          </cell>
          <cell r="E161" t="str">
            <v>TH04</v>
          </cell>
          <cell r="F161" t="str">
            <v>OK</v>
          </cell>
          <cell r="G161">
            <v>0</v>
          </cell>
          <cell r="H161" t="str">
            <v>Serviço de Testes</v>
          </cell>
          <cell r="I161" t="str">
            <v xml:space="preserve"> testes,Treinamento e Start up</v>
          </cell>
          <cell r="J161">
            <v>0</v>
          </cell>
        </row>
        <row r="162">
          <cell r="A162" t="str">
            <v>TH01000256</v>
          </cell>
          <cell r="B162" t="str">
            <v>TH010</v>
          </cell>
          <cell r="C162" t="str">
            <v>SIS</v>
          </cell>
          <cell r="D162">
            <v>0</v>
          </cell>
          <cell r="E162" t="str">
            <v>TH04</v>
          </cell>
          <cell r="F162" t="str">
            <v>OK</v>
          </cell>
          <cell r="G162">
            <v>0</v>
          </cell>
          <cell r="H162" t="str">
            <v>SIST. DE  DET. E ALARME DE INC</v>
          </cell>
          <cell r="I162" t="str">
            <v xml:space="preserve"> Endereçavel</v>
          </cell>
          <cell r="J162">
            <v>0</v>
          </cell>
        </row>
        <row r="163">
          <cell r="A163" t="str">
            <v>TH01000257</v>
          </cell>
          <cell r="B163" t="str">
            <v>TH010</v>
          </cell>
          <cell r="C163" t="str">
            <v>CAR</v>
          </cell>
          <cell r="D163" t="str">
            <v>PAE</v>
          </cell>
          <cell r="E163" t="str">
            <v>TH02</v>
          </cell>
          <cell r="F163" t="str">
            <v>OK</v>
          </cell>
          <cell r="G163" t="str">
            <v>PAEDIPT01A1</v>
          </cell>
          <cell r="H163" t="str">
            <v>CARTAO ELETRONICO</v>
          </cell>
          <cell r="I163" t="str">
            <v>IHM-PAEDIPT01A0</v>
          </cell>
          <cell r="J163" t="str">
            <v>RAAA-A01</v>
          </cell>
        </row>
        <row r="164">
          <cell r="A164" t="str">
            <v>TH01000258</v>
          </cell>
          <cell r="B164" t="str">
            <v>TH010</v>
          </cell>
          <cell r="C164" t="str">
            <v>CAR</v>
          </cell>
          <cell r="D164" t="str">
            <v>PAE</v>
          </cell>
          <cell r="E164" t="str">
            <v>TH02</v>
          </cell>
          <cell r="F164" t="str">
            <v>OK</v>
          </cell>
          <cell r="G164" t="str">
            <v>PAEDIPT01A1</v>
          </cell>
          <cell r="H164" t="str">
            <v>CARTAO ELETRONICO</v>
          </cell>
          <cell r="I164" t="str">
            <v>FNT-PAEDIPT01A0</v>
          </cell>
          <cell r="J164" t="str">
            <v>RAAA-A01</v>
          </cell>
        </row>
        <row r="165">
          <cell r="A165" t="str">
            <v>TH01000259</v>
          </cell>
          <cell r="B165" t="str">
            <v>TH010</v>
          </cell>
          <cell r="C165" t="str">
            <v>BAT</v>
          </cell>
          <cell r="D165" t="str">
            <v>BAT</v>
          </cell>
          <cell r="E165" t="str">
            <v>TH03</v>
          </cell>
          <cell r="F165" t="str">
            <v>OK</v>
          </cell>
          <cell r="G165" t="str">
            <v>BATERIA</v>
          </cell>
          <cell r="H165" t="str">
            <v>BATERIA SELADA</v>
          </cell>
          <cell r="I165" t="str">
            <v>BATERIA SELADA 12V - 5Ah</v>
          </cell>
          <cell r="J165">
            <v>0</v>
          </cell>
        </row>
        <row r="166">
          <cell r="A166" t="str">
            <v>TH01000260</v>
          </cell>
          <cell r="B166" t="str">
            <v>TH010</v>
          </cell>
          <cell r="C166" t="str">
            <v>DET</v>
          </cell>
          <cell r="D166" t="str">
            <v>DLC</v>
          </cell>
          <cell r="E166" t="str">
            <v>TH03</v>
          </cell>
          <cell r="F166" t="str">
            <v>OK</v>
          </cell>
          <cell r="G166" t="str">
            <v>DLCONVT01A0</v>
          </cell>
          <cell r="H166" t="str">
            <v>DETECTOR LINEAR</v>
          </cell>
          <cell r="I166" t="str">
            <v>DLCONVT01A0-FUMAÇA (emissor/receptor)</v>
          </cell>
          <cell r="J166">
            <v>0</v>
          </cell>
        </row>
        <row r="167">
          <cell r="A167" t="str">
            <v>TH01000261</v>
          </cell>
          <cell r="B167" t="str">
            <v>TH010</v>
          </cell>
          <cell r="C167" t="str">
            <v>DET</v>
          </cell>
          <cell r="D167" t="str">
            <v>DAC</v>
          </cell>
          <cell r="E167" t="str">
            <v>TH03</v>
          </cell>
          <cell r="F167" t="str">
            <v>OK</v>
          </cell>
          <cell r="G167" t="str">
            <v>DACONVT01A0</v>
          </cell>
          <cell r="H167" t="str">
            <v>DETECTOR AUTONOMO</v>
          </cell>
          <cell r="I167" t="str">
            <v>DACONVT01A0-Óptico de fumaça 220VAC</v>
          </cell>
          <cell r="J167">
            <v>0</v>
          </cell>
        </row>
        <row r="168">
          <cell r="A168" t="str">
            <v>TH01000262</v>
          </cell>
          <cell r="B168" t="str">
            <v>TH010</v>
          </cell>
          <cell r="C168" t="str">
            <v>SEN</v>
          </cell>
          <cell r="D168" t="str">
            <v>STU</v>
          </cell>
          <cell r="E168" t="str">
            <v>TH01</v>
          </cell>
          <cell r="F168">
            <v>0</v>
          </cell>
          <cell r="G168" t="str">
            <v>STUCTFT01A</v>
          </cell>
          <cell r="H168" t="str">
            <v>SENSOR DE TEMPERATURA RELATIVA</v>
          </cell>
          <cell r="I168" t="str">
            <v>STUCTFT01A - 4~20MA</v>
          </cell>
          <cell r="J168">
            <v>0</v>
          </cell>
        </row>
        <row r="169">
          <cell r="A169" t="str">
            <v>TH01000263</v>
          </cell>
          <cell r="B169" t="str">
            <v>TH010</v>
          </cell>
          <cell r="C169" t="str">
            <v>SEN</v>
          </cell>
          <cell r="D169" t="str">
            <v>STU</v>
          </cell>
          <cell r="E169" t="str">
            <v>TH01</v>
          </cell>
          <cell r="F169">
            <v>0</v>
          </cell>
          <cell r="G169" t="str">
            <v>STUCTFT01B</v>
          </cell>
          <cell r="H169" t="str">
            <v>SENSOR DE TEMPERATURA RELATIVA</v>
          </cell>
          <cell r="I169" t="str">
            <v>STUCTFT01B - 0~10VCC</v>
          </cell>
          <cell r="J169">
            <v>0</v>
          </cell>
        </row>
        <row r="170">
          <cell r="A170" t="str">
            <v>TH01000264</v>
          </cell>
          <cell r="B170" t="str">
            <v>TH010</v>
          </cell>
          <cell r="C170" t="str">
            <v>SEN</v>
          </cell>
          <cell r="D170" t="str">
            <v>STU</v>
          </cell>
          <cell r="E170" t="str">
            <v>TH01</v>
          </cell>
          <cell r="F170">
            <v>0</v>
          </cell>
          <cell r="G170" t="str">
            <v>STUCTFT01C</v>
          </cell>
          <cell r="H170" t="str">
            <v>SENSOR DE TEMPERATURA RELATIVA</v>
          </cell>
          <cell r="I170" t="str">
            <v>STUCTFT01C - 0~10KHZ</v>
          </cell>
          <cell r="J170">
            <v>0</v>
          </cell>
        </row>
        <row r="171">
          <cell r="A171" t="str">
            <v>TH01000265</v>
          </cell>
          <cell r="B171" t="str">
            <v>TH010</v>
          </cell>
          <cell r="C171" t="str">
            <v>SEN</v>
          </cell>
          <cell r="D171" t="str">
            <v>STU</v>
          </cell>
          <cell r="E171" t="str">
            <v>TH01</v>
          </cell>
          <cell r="F171">
            <v>0</v>
          </cell>
          <cell r="G171" t="str">
            <v>STUCTFT01D</v>
          </cell>
          <cell r="H171" t="str">
            <v>SENSOR DE UMIDADE RELATIVA</v>
          </cell>
          <cell r="I171" t="str">
            <v>STUCTFT01D - 4~20MA</v>
          </cell>
          <cell r="J171">
            <v>0</v>
          </cell>
        </row>
        <row r="172">
          <cell r="A172" t="str">
            <v>TH01000266</v>
          </cell>
          <cell r="B172" t="str">
            <v>TH010</v>
          </cell>
          <cell r="C172" t="str">
            <v>SEN</v>
          </cell>
          <cell r="D172" t="str">
            <v>STU</v>
          </cell>
          <cell r="E172" t="str">
            <v>TH01</v>
          </cell>
          <cell r="F172">
            <v>0</v>
          </cell>
          <cell r="G172" t="str">
            <v>STUCTFT01E</v>
          </cell>
          <cell r="H172" t="str">
            <v>SENSOR DE UMIDADE RELATIVA</v>
          </cell>
          <cell r="I172">
            <v>0</v>
          </cell>
          <cell r="J172">
            <v>0</v>
          </cell>
        </row>
        <row r="173">
          <cell r="A173" t="str">
            <v>TH01000267</v>
          </cell>
          <cell r="B173" t="str">
            <v>TH010</v>
          </cell>
          <cell r="C173" t="str">
            <v>SEN</v>
          </cell>
          <cell r="D173" t="str">
            <v>STU</v>
          </cell>
          <cell r="E173" t="str">
            <v>TH01</v>
          </cell>
          <cell r="F173">
            <v>0</v>
          </cell>
          <cell r="G173" t="str">
            <v>STUCTFT01F</v>
          </cell>
          <cell r="H173" t="str">
            <v>SENSOR DE UMIDADE RELATIVA</v>
          </cell>
          <cell r="I173" t="str">
            <v>STUCTFT01F - 0~10KHZ</v>
          </cell>
          <cell r="J173">
            <v>0</v>
          </cell>
        </row>
        <row r="174">
          <cell r="A174" t="str">
            <v>TH01000268</v>
          </cell>
          <cell r="B174" t="str">
            <v>TH010</v>
          </cell>
          <cell r="C174" t="str">
            <v>SEN</v>
          </cell>
          <cell r="D174" t="str">
            <v>STU</v>
          </cell>
          <cell r="E174" t="str">
            <v>TH01</v>
          </cell>
          <cell r="F174">
            <v>0</v>
          </cell>
          <cell r="G174" t="str">
            <v>STUCTFT01G</v>
          </cell>
          <cell r="H174" t="str">
            <v xml:space="preserve">SENSOR TEMPERATURA E UMIDADE </v>
          </cell>
          <cell r="I174" t="str">
            <v>STUCTFT01G - 4~20MA</v>
          </cell>
          <cell r="J174">
            <v>0</v>
          </cell>
        </row>
        <row r="175">
          <cell r="A175" t="str">
            <v>TH01000269</v>
          </cell>
          <cell r="B175" t="str">
            <v>TH010</v>
          </cell>
          <cell r="C175" t="str">
            <v>SEN</v>
          </cell>
          <cell r="D175" t="str">
            <v>STU</v>
          </cell>
          <cell r="E175" t="str">
            <v>TH01</v>
          </cell>
          <cell r="F175">
            <v>0</v>
          </cell>
          <cell r="G175" t="str">
            <v>STUCTFT01H</v>
          </cell>
          <cell r="H175" t="str">
            <v xml:space="preserve">SENSOR TEMPERATURA E UMIDADE </v>
          </cell>
          <cell r="I175" t="str">
            <v>STUCTFT01H - 0~10VCC</v>
          </cell>
          <cell r="J175">
            <v>0</v>
          </cell>
        </row>
        <row r="176">
          <cell r="A176" t="str">
            <v>TH01000270</v>
          </cell>
          <cell r="B176" t="str">
            <v>TH010</v>
          </cell>
          <cell r="C176" t="str">
            <v>BAT</v>
          </cell>
          <cell r="D176" t="str">
            <v>BAT</v>
          </cell>
          <cell r="E176" t="str">
            <v>TH03</v>
          </cell>
          <cell r="F176" t="str">
            <v>OK</v>
          </cell>
          <cell r="G176" t="str">
            <v>BATERIA</v>
          </cell>
          <cell r="H176" t="str">
            <v>BATERIA SELADA</v>
          </cell>
          <cell r="I176" t="str">
            <v>BATERIA SELADA 12V - 12Ah</v>
          </cell>
          <cell r="J176">
            <v>0</v>
          </cell>
        </row>
        <row r="177">
          <cell r="A177" t="str">
            <v>TH01000270</v>
          </cell>
          <cell r="B177" t="str">
            <v>TH010</v>
          </cell>
          <cell r="C177" t="str">
            <v>SEN</v>
          </cell>
          <cell r="D177" t="str">
            <v>STU</v>
          </cell>
          <cell r="E177" t="str">
            <v>TH01</v>
          </cell>
          <cell r="F177">
            <v>0</v>
          </cell>
          <cell r="G177" t="str">
            <v>STUCTFT01I</v>
          </cell>
          <cell r="H177" t="str">
            <v xml:space="preserve">SENSOR TEMPERATURA E UMIDADE </v>
          </cell>
          <cell r="I177" t="str">
            <v>STUCTFT01I - 0~10KHZ</v>
          </cell>
          <cell r="J177">
            <v>0</v>
          </cell>
        </row>
        <row r="178">
          <cell r="A178" t="str">
            <v>TH01000271</v>
          </cell>
          <cell r="B178" t="str">
            <v>TH010</v>
          </cell>
          <cell r="C178" t="str">
            <v>MAL</v>
          </cell>
          <cell r="D178">
            <v>0</v>
          </cell>
          <cell r="E178" t="str">
            <v>TH03</v>
          </cell>
          <cell r="F178" t="str">
            <v>OK</v>
          </cell>
          <cell r="G178">
            <v>0</v>
          </cell>
          <cell r="H178" t="str">
            <v>MALETA APRESENTACAO</v>
          </cell>
          <cell r="I178" t="str">
            <v>PAE485T01A - SIGMA 485-E</v>
          </cell>
          <cell r="J178">
            <v>0</v>
          </cell>
        </row>
        <row r="179">
          <cell r="A179" t="str">
            <v>TH01000272</v>
          </cell>
          <cell r="B179" t="str">
            <v>TH010</v>
          </cell>
          <cell r="C179" t="str">
            <v>MAL</v>
          </cell>
          <cell r="D179">
            <v>0</v>
          </cell>
          <cell r="E179" t="str">
            <v>TH03</v>
          </cell>
          <cell r="F179" t="str">
            <v>OK</v>
          </cell>
          <cell r="G179">
            <v>0</v>
          </cell>
          <cell r="H179" t="str">
            <v>MALETA APRESENTACAO</v>
          </cell>
          <cell r="I179" t="str">
            <v>PAE485T01B - SAFIRA L-125</v>
          </cell>
          <cell r="J179">
            <v>0</v>
          </cell>
        </row>
        <row r="180">
          <cell r="A180" t="str">
            <v>TH01000273</v>
          </cell>
          <cell r="B180" t="str">
            <v>TH010</v>
          </cell>
          <cell r="C180" t="str">
            <v>MAL</v>
          </cell>
          <cell r="D180">
            <v>0</v>
          </cell>
          <cell r="E180" t="str">
            <v>TH03</v>
          </cell>
          <cell r="F180" t="str">
            <v>OK</v>
          </cell>
          <cell r="G180">
            <v>0</v>
          </cell>
          <cell r="H180" t="str">
            <v>MALETA APRESENTACAO</v>
          </cell>
          <cell r="I180" t="str">
            <v>PAE485T02B - SAFIRA 485</v>
          </cell>
          <cell r="J180">
            <v>0</v>
          </cell>
        </row>
        <row r="181">
          <cell r="A181" t="str">
            <v>TH01000274</v>
          </cell>
          <cell r="B181" t="str">
            <v>TH010</v>
          </cell>
          <cell r="C181" t="str">
            <v>MAL</v>
          </cell>
          <cell r="D181">
            <v>0</v>
          </cell>
          <cell r="E181" t="str">
            <v>TH03</v>
          </cell>
          <cell r="F181" t="str">
            <v>OK</v>
          </cell>
          <cell r="G181">
            <v>0</v>
          </cell>
          <cell r="H181" t="str">
            <v>MALETA APRESENTACAO</v>
          </cell>
          <cell r="I181" t="str">
            <v>PACONVT01A - SENTRY 04M</v>
          </cell>
          <cell r="J181">
            <v>0</v>
          </cell>
        </row>
        <row r="182">
          <cell r="A182" t="str">
            <v>TH01000275</v>
          </cell>
          <cell r="B182" t="str">
            <v>TH010</v>
          </cell>
          <cell r="C182" t="str">
            <v>MAL</v>
          </cell>
          <cell r="D182">
            <v>0</v>
          </cell>
          <cell r="E182" t="str">
            <v>TH03</v>
          </cell>
          <cell r="F182" t="str">
            <v>OK</v>
          </cell>
          <cell r="G182">
            <v>0</v>
          </cell>
          <cell r="H182" t="str">
            <v>MALETA APRESENTACAO</v>
          </cell>
          <cell r="I182" t="str">
            <v>PACONVT01B - SOLUTION 24L</v>
          </cell>
          <cell r="J182">
            <v>0</v>
          </cell>
        </row>
        <row r="183">
          <cell r="A183" t="str">
            <v>TH01000276</v>
          </cell>
          <cell r="B183" t="str">
            <v>TH010</v>
          </cell>
          <cell r="C183" t="str">
            <v>ACI</v>
          </cell>
          <cell r="D183" t="str">
            <v>AME</v>
          </cell>
          <cell r="E183" t="str">
            <v>TH01</v>
          </cell>
          <cell r="F183">
            <v>0</v>
          </cell>
          <cell r="G183" t="str">
            <v>AME485T05A0</v>
          </cell>
          <cell r="H183" t="str">
            <v xml:space="preserve">ACIONADOR MANUAL ENDER.  IP-66 </v>
          </cell>
          <cell r="I183" t="str">
            <v>AME485T05A0-TEMPO, GASES E POEIRA</v>
          </cell>
          <cell r="J183" t="str">
            <v>RAAA-A01</v>
          </cell>
        </row>
        <row r="184">
          <cell r="A184" t="str">
            <v>TH01000277</v>
          </cell>
          <cell r="B184" t="str">
            <v>TH010</v>
          </cell>
          <cell r="C184" t="str">
            <v>ACI</v>
          </cell>
          <cell r="D184" t="str">
            <v>AME</v>
          </cell>
          <cell r="E184" t="str">
            <v>TH01</v>
          </cell>
          <cell r="F184">
            <v>0</v>
          </cell>
          <cell r="G184" t="str">
            <v>AME485T05A0</v>
          </cell>
          <cell r="H184" t="str">
            <v xml:space="preserve">ACIONADOR MANUAL ENDER.  IP-65 </v>
          </cell>
          <cell r="I184" t="str">
            <v>AME485T05A0-TEMPO, GASES E POEIRA</v>
          </cell>
          <cell r="J184" t="str">
            <v>RAAA-A01</v>
          </cell>
        </row>
        <row r="185">
          <cell r="A185" t="str">
            <v>TH01000278</v>
          </cell>
          <cell r="B185" t="str">
            <v>TH010</v>
          </cell>
          <cell r="C185" t="str">
            <v>BAT</v>
          </cell>
          <cell r="D185" t="str">
            <v>BAT</v>
          </cell>
          <cell r="E185" t="str">
            <v>TH03</v>
          </cell>
          <cell r="F185" t="str">
            <v>OK</v>
          </cell>
          <cell r="G185" t="str">
            <v>BAT12V7AH</v>
          </cell>
          <cell r="H185" t="str">
            <v>BATERIA SELADA</v>
          </cell>
          <cell r="I185" t="str">
            <v>BATERIA SELADA 12V - 7Ah</v>
          </cell>
          <cell r="J185">
            <v>0</v>
          </cell>
        </row>
        <row r="186">
          <cell r="A186" t="str">
            <v>TH01000279</v>
          </cell>
          <cell r="B186" t="str">
            <v>TH010</v>
          </cell>
          <cell r="C186" t="str">
            <v>BAT</v>
          </cell>
          <cell r="D186" t="str">
            <v>BAT</v>
          </cell>
          <cell r="E186" t="str">
            <v>TH03</v>
          </cell>
          <cell r="F186" t="str">
            <v>OK</v>
          </cell>
          <cell r="G186" t="str">
            <v>BATERIA</v>
          </cell>
          <cell r="H186" t="str">
            <v>BATERIA SELADA</v>
          </cell>
          <cell r="I186" t="str">
            <v>BATERIA SELADA 12V - 18Ah</v>
          </cell>
          <cell r="J186">
            <v>0</v>
          </cell>
        </row>
        <row r="187">
          <cell r="A187" t="str">
            <v>TH01000280</v>
          </cell>
          <cell r="B187" t="str">
            <v>TH010</v>
          </cell>
          <cell r="C187" t="str">
            <v>BAT</v>
          </cell>
          <cell r="D187" t="str">
            <v>BAT</v>
          </cell>
          <cell r="E187" t="str">
            <v>TH03</v>
          </cell>
          <cell r="F187" t="str">
            <v>OK</v>
          </cell>
          <cell r="G187" t="str">
            <v>BATERIA</v>
          </cell>
          <cell r="H187" t="str">
            <v>BATERIA SELADA</v>
          </cell>
          <cell r="I187" t="str">
            <v>BATERIA SELADA 12V - 26Ah</v>
          </cell>
          <cell r="J187">
            <v>0</v>
          </cell>
        </row>
        <row r="188">
          <cell r="A188" t="str">
            <v>TH01000281</v>
          </cell>
          <cell r="B188" t="str">
            <v>TH010</v>
          </cell>
          <cell r="C188" t="str">
            <v>BAT</v>
          </cell>
          <cell r="D188" t="str">
            <v>BAT</v>
          </cell>
          <cell r="E188" t="str">
            <v>TH03</v>
          </cell>
          <cell r="F188" t="str">
            <v>OK</v>
          </cell>
          <cell r="G188" t="str">
            <v>BATERIA</v>
          </cell>
          <cell r="H188" t="str">
            <v>BATERIA SELADA</v>
          </cell>
          <cell r="I188" t="str">
            <v>BATERIA SELADA 12V - 55Ah</v>
          </cell>
          <cell r="J188">
            <v>0</v>
          </cell>
        </row>
        <row r="189">
          <cell r="A189" t="str">
            <v>TH01000282</v>
          </cell>
          <cell r="B189" t="str">
            <v>TH010</v>
          </cell>
          <cell r="C189" t="str">
            <v>CAR</v>
          </cell>
          <cell r="D189" t="str">
            <v>MDC</v>
          </cell>
          <cell r="E189" t="str">
            <v>TH02</v>
          </cell>
          <cell r="F189" t="str">
            <v>OK</v>
          </cell>
          <cell r="G189" t="str">
            <v>MDCDIPT01A0</v>
          </cell>
          <cell r="H189" t="str">
            <v>CARTAO ELETRONICO</v>
          </cell>
          <cell r="I189" t="str">
            <v>IOSYSG7 - PROTHEUS G7</v>
          </cell>
          <cell r="J189">
            <v>0</v>
          </cell>
        </row>
        <row r="190">
          <cell r="A190" t="str">
            <v>TH01000283</v>
          </cell>
          <cell r="B190" t="str">
            <v>TH010</v>
          </cell>
          <cell r="C190" t="str">
            <v>ACI</v>
          </cell>
          <cell r="D190" t="str">
            <v>AME</v>
          </cell>
          <cell r="E190" t="str">
            <v>TH01</v>
          </cell>
          <cell r="F190" t="str">
            <v>INATIVO</v>
          </cell>
          <cell r="G190" t="str">
            <v>AME485T02A0</v>
          </cell>
          <cell r="H190" t="str">
            <v>ACIONADOR MANUAL ENDER. IP-20</v>
          </cell>
          <cell r="I190" t="str">
            <v>AME485T02A0-APERTE AQUI</v>
          </cell>
          <cell r="J190" t="str">
            <v>RBEA-A42</v>
          </cell>
        </row>
        <row r="191">
          <cell r="A191" t="str">
            <v>TH01000284</v>
          </cell>
          <cell r="B191" t="str">
            <v>TH010</v>
          </cell>
          <cell r="C191" t="str">
            <v>ACI</v>
          </cell>
          <cell r="D191" t="str">
            <v>AME</v>
          </cell>
          <cell r="E191" t="str">
            <v>TH01</v>
          </cell>
          <cell r="F191" t="str">
            <v>ATIVO</v>
          </cell>
          <cell r="G191" t="str">
            <v>AME485T04A0</v>
          </cell>
          <cell r="H191" t="str">
            <v>ACIONADOR MANUAL ENDER. IP-55</v>
          </cell>
          <cell r="I191" t="str">
            <v>AME485T04A0-LEVANTE E APERTE AQUI</v>
          </cell>
          <cell r="J191" t="str">
            <v>RACA-A40</v>
          </cell>
        </row>
        <row r="192">
          <cell r="A192" t="str">
            <v>TH01000285</v>
          </cell>
          <cell r="B192" t="str">
            <v>TH010</v>
          </cell>
          <cell r="C192" t="str">
            <v>SIN</v>
          </cell>
          <cell r="D192" t="str">
            <v>SAV</v>
          </cell>
          <cell r="E192" t="str">
            <v>TH01</v>
          </cell>
          <cell r="F192" t="str">
            <v>INATIVO</v>
          </cell>
          <cell r="G192" t="str">
            <v>SAV485T01A0</v>
          </cell>
          <cell r="H192" t="str">
            <v>SINALIZADOR AUDIOVISUAL ENDER.</v>
          </cell>
          <cell r="I192" t="str">
            <v>SAV485T01A0-IP-20 - LED</v>
          </cell>
          <cell r="J192" t="str">
            <v>RAEA-A42</v>
          </cell>
        </row>
        <row r="193">
          <cell r="A193" t="str">
            <v>TH01000286</v>
          </cell>
          <cell r="B193" t="str">
            <v>TH010</v>
          </cell>
          <cell r="C193" t="str">
            <v>SIN</v>
          </cell>
          <cell r="D193" t="str">
            <v>SAV</v>
          </cell>
          <cell r="E193" t="str">
            <v>TH01</v>
          </cell>
          <cell r="F193" t="str">
            <v>INATIVO</v>
          </cell>
          <cell r="G193" t="str">
            <v>SAV485T01A0</v>
          </cell>
          <cell r="H193" t="str">
            <v>SINALIZADOR AUDIOVISUAL ENDER.</v>
          </cell>
          <cell r="I193" t="str">
            <v>SAV485T01A0-IP-20 - LED</v>
          </cell>
          <cell r="J193" t="str">
            <v>RAEA-B42</v>
          </cell>
        </row>
        <row r="194">
          <cell r="A194" t="str">
            <v>TH01000287</v>
          </cell>
          <cell r="B194" t="str">
            <v>TH010</v>
          </cell>
          <cell r="C194" t="str">
            <v>INT</v>
          </cell>
          <cell r="D194" t="str">
            <v>MLR</v>
          </cell>
          <cell r="E194" t="str">
            <v>TH01</v>
          </cell>
          <cell r="F194">
            <v>0</v>
          </cell>
          <cell r="G194" t="str">
            <v>MLRDIPT01A0</v>
          </cell>
          <cell r="H194" t="str">
            <v>INTERFACE END. P/ 1 PONTO CONV.</v>
          </cell>
          <cell r="I194" t="str">
            <v>MLRDIPT01A0 - CLASSE B - C / PROTETOR.</v>
          </cell>
          <cell r="J194">
            <v>0</v>
          </cell>
        </row>
        <row r="195">
          <cell r="A195" t="str">
            <v>TH01000288</v>
          </cell>
          <cell r="B195" t="str">
            <v>TH010</v>
          </cell>
          <cell r="C195" t="str">
            <v>SIR</v>
          </cell>
          <cell r="D195">
            <v>0</v>
          </cell>
          <cell r="E195" t="str">
            <v>TH03</v>
          </cell>
          <cell r="F195" t="str">
            <v>OK</v>
          </cell>
          <cell r="G195">
            <v>0</v>
          </cell>
          <cell r="H195" t="str">
            <v>SIRENE ELETRONICA IP-66 EX</v>
          </cell>
          <cell r="I195" t="str">
            <v>SINALIZADOR SONORO -BX/6500 24V</v>
          </cell>
          <cell r="J195">
            <v>0</v>
          </cell>
        </row>
        <row r="196">
          <cell r="A196" t="str">
            <v>TH01000289</v>
          </cell>
          <cell r="B196" t="str">
            <v>TH010</v>
          </cell>
          <cell r="C196" t="str">
            <v>IND</v>
          </cell>
          <cell r="D196">
            <v>0</v>
          </cell>
          <cell r="E196" t="str">
            <v>TH03</v>
          </cell>
          <cell r="F196" t="str">
            <v>OK</v>
          </cell>
          <cell r="G196">
            <v>0</v>
          </cell>
          <cell r="H196" t="str">
            <v>INDICADOR VISUAL IP-66 EX</v>
          </cell>
          <cell r="I196" t="str">
            <v xml:space="preserve"> INDICADOR VISUAL AIX/H1-LDI15-24V</v>
          </cell>
          <cell r="J196">
            <v>0</v>
          </cell>
        </row>
        <row r="197">
          <cell r="A197" t="str">
            <v>TH01000290</v>
          </cell>
          <cell r="B197" t="str">
            <v>TH010</v>
          </cell>
          <cell r="C197" t="str">
            <v>SIR</v>
          </cell>
          <cell r="D197">
            <v>0</v>
          </cell>
          <cell r="E197" t="str">
            <v>TH03</v>
          </cell>
          <cell r="F197" t="str">
            <v>OK</v>
          </cell>
          <cell r="G197">
            <v>0</v>
          </cell>
          <cell r="H197" t="str">
            <v>SIRENE PNEUMATICA</v>
          </cell>
          <cell r="I197" t="str">
            <v>24VCC 10 A 80 LBS 140DB + ACESSORIOS</v>
          </cell>
          <cell r="J197">
            <v>0</v>
          </cell>
        </row>
        <row r="198">
          <cell r="A198" t="str">
            <v>TH01000291</v>
          </cell>
          <cell r="B198" t="str">
            <v>TH010</v>
          </cell>
          <cell r="C198" t="str">
            <v>CAI</v>
          </cell>
          <cell r="D198" t="str">
            <v>AME</v>
          </cell>
          <cell r="E198" t="str">
            <v>TH03</v>
          </cell>
          <cell r="F198" t="str">
            <v>OK</v>
          </cell>
          <cell r="G198" t="str">
            <v>AME485T04A0</v>
          </cell>
          <cell r="H198" t="str">
            <v>CAIXA AME485T04A-IP55</v>
          </cell>
          <cell r="I198" t="str">
            <v>KIT  SEM CARTAO ELETRONICO</v>
          </cell>
          <cell r="J198">
            <v>0</v>
          </cell>
        </row>
        <row r="199">
          <cell r="A199" t="str">
            <v>TH01000292</v>
          </cell>
          <cell r="B199" t="str">
            <v>TH010</v>
          </cell>
          <cell r="C199" t="str">
            <v>SIN</v>
          </cell>
          <cell r="D199" t="str">
            <v>SAV</v>
          </cell>
          <cell r="E199" t="str">
            <v>TH01</v>
          </cell>
          <cell r="F199" t="str">
            <v>ATIVO</v>
          </cell>
          <cell r="G199" t="str">
            <v>SAV485T01A0</v>
          </cell>
          <cell r="H199" t="str">
            <v>SINALIZADOR AUDIOVISUAL ENDER.</v>
          </cell>
          <cell r="I199" t="str">
            <v>SAV485T01A0-IP-20 - LED</v>
          </cell>
          <cell r="J199" t="str">
            <v>RAEA-C42</v>
          </cell>
        </row>
        <row r="200">
          <cell r="A200" t="str">
            <v>TH01000293</v>
          </cell>
          <cell r="B200" t="str">
            <v>TH010</v>
          </cell>
          <cell r="C200" t="str">
            <v>CAR</v>
          </cell>
          <cell r="D200" t="str">
            <v>SAV</v>
          </cell>
          <cell r="E200" t="str">
            <v>TH02</v>
          </cell>
          <cell r="F200" t="str">
            <v>ATIVO</v>
          </cell>
          <cell r="G200" t="str">
            <v>SAV485T01A0</v>
          </cell>
          <cell r="H200" t="str">
            <v>CARTAO ELETRONICO</v>
          </cell>
          <cell r="I200" t="str">
            <v>SAV485T01A0-IP-20 - LED</v>
          </cell>
          <cell r="J200" t="str">
            <v>RAEA-C42</v>
          </cell>
        </row>
        <row r="201">
          <cell r="A201" t="str">
            <v>TH01000294</v>
          </cell>
          <cell r="B201" t="str">
            <v>TH010</v>
          </cell>
          <cell r="C201" t="str">
            <v>SIN</v>
          </cell>
          <cell r="D201" t="str">
            <v>SAE</v>
          </cell>
          <cell r="E201" t="str">
            <v>TH01</v>
          </cell>
          <cell r="F201">
            <v>0</v>
          </cell>
          <cell r="G201" t="str">
            <v>SAE485T01A0</v>
          </cell>
          <cell r="H201" t="str">
            <v>SINALIZADOR SONORO ENDER.</v>
          </cell>
          <cell r="I201" t="str">
            <v>SAE485T01A0-IP-20 - 95dB</v>
          </cell>
          <cell r="J201" t="str">
            <v>RAEB-C42</v>
          </cell>
        </row>
        <row r="202">
          <cell r="A202" t="str">
            <v>TH01000295</v>
          </cell>
          <cell r="B202" t="str">
            <v>TH010</v>
          </cell>
          <cell r="C202" t="str">
            <v>CAR</v>
          </cell>
          <cell r="D202" t="str">
            <v>SAE</v>
          </cell>
          <cell r="E202" t="str">
            <v>TH02</v>
          </cell>
          <cell r="F202" t="str">
            <v>OK</v>
          </cell>
          <cell r="G202" t="str">
            <v>SAE485T01A0</v>
          </cell>
          <cell r="H202" t="str">
            <v>CARTAO ELETRONICO</v>
          </cell>
          <cell r="I202" t="str">
            <v>SAE485T01A0-IP-20 - 95dB</v>
          </cell>
          <cell r="J202" t="str">
            <v>RAEB-C42</v>
          </cell>
        </row>
        <row r="203">
          <cell r="A203" t="str">
            <v>TH01000296</v>
          </cell>
          <cell r="B203" t="str">
            <v>TH010</v>
          </cell>
          <cell r="C203" t="str">
            <v>INT</v>
          </cell>
          <cell r="D203" t="str">
            <v>MDC</v>
          </cell>
          <cell r="E203" t="str">
            <v>TH01</v>
          </cell>
          <cell r="F203" t="str">
            <v>ATIVO</v>
          </cell>
          <cell r="G203" t="str">
            <v>MDC485T01A0</v>
          </cell>
          <cell r="H203" t="str">
            <v>INTERFACE END. P/ 1 PONTO CONV</v>
          </cell>
          <cell r="I203" t="str">
            <v>MDC485T01A0-CLASSE B - RESIN.</v>
          </cell>
          <cell r="J203" t="str">
            <v>RAEA-A420</v>
          </cell>
        </row>
        <row r="204">
          <cell r="A204" t="str">
            <v>TH01000297</v>
          </cell>
          <cell r="B204" t="str">
            <v>TH010</v>
          </cell>
          <cell r="C204" t="str">
            <v>CAR</v>
          </cell>
          <cell r="D204" t="str">
            <v>MDC</v>
          </cell>
          <cell r="E204" t="str">
            <v>TH02</v>
          </cell>
          <cell r="F204" t="str">
            <v>ATIVO</v>
          </cell>
          <cell r="G204" t="str">
            <v>MDC485T01A0</v>
          </cell>
          <cell r="H204" t="str">
            <v>CARTAO ELETRONICO</v>
          </cell>
          <cell r="I204" t="str">
            <v>MDC485T01A0-CLASSE B</v>
          </cell>
          <cell r="J204" t="str">
            <v>RAEA-A420</v>
          </cell>
        </row>
        <row r="205">
          <cell r="A205" t="str">
            <v>TH01000298</v>
          </cell>
          <cell r="B205" t="str">
            <v>TH010</v>
          </cell>
          <cell r="C205" t="str">
            <v>INT</v>
          </cell>
          <cell r="D205" t="str">
            <v>MCA</v>
          </cell>
          <cell r="E205" t="str">
            <v>TH01</v>
          </cell>
          <cell r="F205" t="str">
            <v>ATIVO</v>
          </cell>
          <cell r="G205" t="str">
            <v>MCA485T01A0</v>
          </cell>
          <cell r="H205" t="str">
            <v>INTERFACE END. P/ 2 ZONAS CONV</v>
          </cell>
          <cell r="I205" t="str">
            <v>MCA485T01A0-CLASSE A</v>
          </cell>
          <cell r="J205" t="str">
            <v>RAAA-F42</v>
          </cell>
        </row>
        <row r="206">
          <cell r="A206" t="str">
            <v>TH01000299</v>
          </cell>
          <cell r="B206" t="str">
            <v>TH010</v>
          </cell>
          <cell r="C206" t="str">
            <v>CAR</v>
          </cell>
          <cell r="D206" t="str">
            <v>MCA</v>
          </cell>
          <cell r="E206" t="str">
            <v>TH02</v>
          </cell>
          <cell r="F206" t="str">
            <v>OK</v>
          </cell>
          <cell r="G206" t="str">
            <v>MCA485T01A0</v>
          </cell>
          <cell r="H206" t="str">
            <v>CARTAO ELETRONICO</v>
          </cell>
          <cell r="I206" t="str">
            <v>MCA485T01A0-CLASSE A</v>
          </cell>
          <cell r="J206" t="str">
            <v>RAAA-F40</v>
          </cell>
        </row>
        <row r="207">
          <cell r="A207" t="str">
            <v>TH01000300</v>
          </cell>
          <cell r="B207" t="str">
            <v>TH010</v>
          </cell>
          <cell r="C207" t="str">
            <v>INT</v>
          </cell>
          <cell r="D207" t="str">
            <v>MCB</v>
          </cell>
          <cell r="E207" t="str">
            <v>TH01</v>
          </cell>
          <cell r="F207" t="str">
            <v>ATIVO</v>
          </cell>
          <cell r="G207" t="str">
            <v>MCB485T01A0</v>
          </cell>
          <cell r="H207" t="str">
            <v>INTERFACE END. P/ 2 ZONA CONV.</v>
          </cell>
          <cell r="I207" t="str">
            <v>MCB485T01A0-CLASSE B</v>
          </cell>
          <cell r="J207" t="str">
            <v>RAAA-D42</v>
          </cell>
        </row>
        <row r="208">
          <cell r="A208" t="str">
            <v>TH01000301</v>
          </cell>
          <cell r="B208" t="str">
            <v>TH010</v>
          </cell>
          <cell r="C208" t="str">
            <v>CAR</v>
          </cell>
          <cell r="D208" t="str">
            <v>MCB</v>
          </cell>
          <cell r="E208" t="str">
            <v>TH02</v>
          </cell>
          <cell r="F208" t="str">
            <v>OK</v>
          </cell>
          <cell r="G208" t="str">
            <v>MCB485T01A0</v>
          </cell>
          <cell r="H208" t="str">
            <v>CARTAO ELETRONICO</v>
          </cell>
          <cell r="I208" t="str">
            <v>MCB485T01A0-CLASSE B</v>
          </cell>
          <cell r="J208" t="str">
            <v>RAAA-D42</v>
          </cell>
        </row>
        <row r="209">
          <cell r="A209" t="str">
            <v>TH01000302</v>
          </cell>
          <cell r="B209" t="str">
            <v>TH010</v>
          </cell>
          <cell r="C209" t="str">
            <v>INT</v>
          </cell>
          <cell r="D209" t="str">
            <v>MRE</v>
          </cell>
          <cell r="E209" t="str">
            <v>TH01</v>
          </cell>
          <cell r="F209" t="str">
            <v>ATIVO</v>
          </cell>
          <cell r="G209" t="str">
            <v>MRE485T01A0</v>
          </cell>
          <cell r="H209" t="str">
            <v>INTERFACE END. P/ SINALIZ/COM.</v>
          </cell>
          <cell r="I209" t="str">
            <v>MRE485T01A0-IP-20</v>
          </cell>
          <cell r="J209" t="str">
            <v>RAAA-C42</v>
          </cell>
        </row>
        <row r="210">
          <cell r="A210" t="str">
            <v>TH01000303</v>
          </cell>
          <cell r="B210" t="str">
            <v>TH010</v>
          </cell>
          <cell r="C210" t="str">
            <v>CAR</v>
          </cell>
          <cell r="D210" t="str">
            <v>MRE</v>
          </cell>
          <cell r="E210" t="str">
            <v>TH02</v>
          </cell>
          <cell r="F210" t="str">
            <v>OK</v>
          </cell>
          <cell r="G210" t="str">
            <v>MRE485T01A0</v>
          </cell>
          <cell r="H210" t="str">
            <v>CARTAO ELETRONICO</v>
          </cell>
          <cell r="I210" t="str">
            <v>MRE485T01A0-IP-20</v>
          </cell>
          <cell r="J210" t="str">
            <v>RAAA-C42</v>
          </cell>
        </row>
        <row r="211">
          <cell r="A211" t="str">
            <v>TH01000304</v>
          </cell>
          <cell r="B211" t="str">
            <v>TH010</v>
          </cell>
          <cell r="C211" t="str">
            <v>MOD</v>
          </cell>
          <cell r="D211" t="str">
            <v>MCC</v>
          </cell>
          <cell r="E211" t="str">
            <v>TH01</v>
          </cell>
          <cell r="F211">
            <v>0</v>
          </cell>
          <cell r="G211" t="str">
            <v>MCC485T01A0</v>
          </cell>
          <cell r="H211" t="str">
            <v>MOD. END. P/ CELULA CARGA CONV</v>
          </cell>
          <cell r="I211" t="str">
            <v>MCC485T01A0-IP-20</v>
          </cell>
          <cell r="J211" t="str">
            <v>RAAA-A40</v>
          </cell>
        </row>
        <row r="212">
          <cell r="A212" t="str">
            <v>TH01000305</v>
          </cell>
          <cell r="B212" t="str">
            <v>TH010</v>
          </cell>
          <cell r="C212" t="str">
            <v>CAR</v>
          </cell>
          <cell r="D212" t="str">
            <v>MCC</v>
          </cell>
          <cell r="E212" t="str">
            <v>TH02</v>
          </cell>
          <cell r="F212" t="str">
            <v>OK</v>
          </cell>
          <cell r="G212" t="str">
            <v>MCC485T01A0</v>
          </cell>
          <cell r="H212" t="str">
            <v>CARTAO ELETRONICO</v>
          </cell>
          <cell r="I212" t="str">
            <v>MCC485T01A0-IP-20</v>
          </cell>
          <cell r="J212" t="str">
            <v>RAAA-A40</v>
          </cell>
        </row>
        <row r="213">
          <cell r="A213" t="str">
            <v>TH01000306</v>
          </cell>
          <cell r="B213" t="str">
            <v>TH010</v>
          </cell>
          <cell r="C213" t="str">
            <v>SIN</v>
          </cell>
          <cell r="D213">
            <v>0</v>
          </cell>
          <cell r="E213" t="str">
            <v>TH03</v>
          </cell>
          <cell r="F213" t="str">
            <v>OK</v>
          </cell>
          <cell r="G213">
            <v>0</v>
          </cell>
          <cell r="H213" t="str">
            <v>SINALIZADOR</v>
          </cell>
          <cell r="I213" t="str">
            <v>BLOQUEIO/LIBERAÇÃO AGENTE EXTI</v>
          </cell>
          <cell r="J213">
            <v>0</v>
          </cell>
        </row>
        <row r="214">
          <cell r="A214" t="str">
            <v>TH01000307</v>
          </cell>
          <cell r="B214" t="str">
            <v>TH010</v>
          </cell>
          <cell r="C214" t="str">
            <v>Cha</v>
          </cell>
          <cell r="D214">
            <v>0</v>
          </cell>
          <cell r="E214" t="str">
            <v>TH03</v>
          </cell>
          <cell r="F214" t="str">
            <v>OK</v>
          </cell>
          <cell r="G214">
            <v>0</v>
          </cell>
          <cell r="H214" t="str">
            <v xml:space="preserve">Chave de fluxo de 21/2" mod. GS-1, </v>
          </cell>
          <cell r="I214" t="str">
            <v>24Vcc-com retardo-abraç. tipo U.</v>
          </cell>
          <cell r="J214">
            <v>0</v>
          </cell>
        </row>
        <row r="215">
          <cell r="A215" t="str">
            <v>TH01000308</v>
          </cell>
          <cell r="B215" t="str">
            <v>TH010</v>
          </cell>
          <cell r="C215" t="str">
            <v>GAS</v>
          </cell>
          <cell r="D215">
            <v>0</v>
          </cell>
          <cell r="E215" t="str">
            <v>TH03</v>
          </cell>
          <cell r="F215" t="str">
            <v>OK</v>
          </cell>
          <cell r="G215">
            <v>0</v>
          </cell>
          <cell r="H215" t="str">
            <v>GAS P/ COMBATE DE INCENDIO</v>
          </cell>
          <cell r="I215" t="str">
            <v>FM-200 HFC 227-EA</v>
          </cell>
          <cell r="J215">
            <v>0</v>
          </cell>
        </row>
        <row r="216">
          <cell r="A216" t="str">
            <v>TH01000309</v>
          </cell>
          <cell r="B216" t="str">
            <v>TH010</v>
          </cell>
          <cell r="C216" t="str">
            <v>CIL</v>
          </cell>
          <cell r="D216">
            <v>0</v>
          </cell>
          <cell r="E216" t="str">
            <v>TH03</v>
          </cell>
          <cell r="F216" t="str">
            <v>OK</v>
          </cell>
          <cell r="G216">
            <v>0</v>
          </cell>
          <cell r="H216" t="str">
            <v>CILINDRO P/ GAS DE COMBATE</v>
          </cell>
          <cell r="I216" t="str">
            <v xml:space="preserve">fixo de gás 90 kg - Fm-200 </v>
          </cell>
          <cell r="J216">
            <v>0</v>
          </cell>
        </row>
        <row r="217">
          <cell r="A217" t="str">
            <v>TH01000310</v>
          </cell>
          <cell r="B217" t="str">
            <v>TH010</v>
          </cell>
          <cell r="C217" t="str">
            <v>CIL</v>
          </cell>
          <cell r="D217">
            <v>0</v>
          </cell>
          <cell r="E217" t="str">
            <v>TH03</v>
          </cell>
          <cell r="F217" t="str">
            <v>OK</v>
          </cell>
          <cell r="G217">
            <v>0</v>
          </cell>
          <cell r="H217" t="str">
            <v>CILINDRO P/ GAS DE COMBATE</v>
          </cell>
          <cell r="I217" t="str">
            <v xml:space="preserve">fixo de gás 150 kg - Fm-200 </v>
          </cell>
          <cell r="J217">
            <v>0</v>
          </cell>
        </row>
        <row r="218">
          <cell r="A218" t="str">
            <v>TH01000311</v>
          </cell>
          <cell r="B218" t="str">
            <v>TH010</v>
          </cell>
          <cell r="C218" t="str">
            <v>Pro</v>
          </cell>
          <cell r="D218">
            <v>0</v>
          </cell>
          <cell r="E218" t="str">
            <v>TH03</v>
          </cell>
          <cell r="F218" t="str">
            <v>OK</v>
          </cell>
          <cell r="G218">
            <v>0</v>
          </cell>
          <cell r="H218" t="str">
            <v xml:space="preserve">Protetor de Surto </v>
          </cell>
          <cell r="I218" t="str">
            <v xml:space="preserve">Clamper 722.B.010 </v>
          </cell>
          <cell r="J218">
            <v>0</v>
          </cell>
        </row>
        <row r="219">
          <cell r="A219" t="str">
            <v>TH01000312</v>
          </cell>
          <cell r="B219" t="str">
            <v>TH010</v>
          </cell>
          <cell r="C219" t="str">
            <v>Pro</v>
          </cell>
          <cell r="D219">
            <v>0</v>
          </cell>
          <cell r="E219" t="str">
            <v>TH03</v>
          </cell>
          <cell r="F219" t="str">
            <v>OK</v>
          </cell>
          <cell r="G219">
            <v>0</v>
          </cell>
          <cell r="H219" t="str">
            <v xml:space="preserve">Protetor de Surto </v>
          </cell>
          <cell r="I219" t="str">
            <v>Clamper SERIE 822 B.20- 2 COND</v>
          </cell>
          <cell r="J219">
            <v>0</v>
          </cell>
        </row>
        <row r="220">
          <cell r="A220" t="str">
            <v>TH01000313</v>
          </cell>
          <cell r="B220" t="str">
            <v>TH010</v>
          </cell>
          <cell r="C220" t="str">
            <v>CAR</v>
          </cell>
          <cell r="D220" t="str">
            <v>FAO</v>
          </cell>
          <cell r="E220" t="str">
            <v>TH02</v>
          </cell>
          <cell r="F220" t="str">
            <v>OK</v>
          </cell>
          <cell r="G220" t="str">
            <v>FAO485T01B0</v>
          </cell>
          <cell r="H220" t="str">
            <v>CARTAO ELETRONICO</v>
          </cell>
          <cell r="I220" t="str">
            <v>FAO485T01B0 - ONIX_2407</v>
          </cell>
          <cell r="J220" t="str">
            <v>RAAA-C01</v>
          </cell>
        </row>
        <row r="221">
          <cell r="A221" t="str">
            <v>TH01000314</v>
          </cell>
          <cell r="B221" t="str">
            <v>TH010</v>
          </cell>
          <cell r="C221" t="str">
            <v>PAI</v>
          </cell>
          <cell r="D221" t="str">
            <v>PAE</v>
          </cell>
          <cell r="E221" t="str">
            <v>TH01</v>
          </cell>
          <cell r="F221">
            <v>0</v>
          </cell>
          <cell r="G221" t="str">
            <v>PAE485T01B1</v>
          </cell>
          <cell r="H221" t="str">
            <v>PAINEL DE ALARME DE INCENDIO</v>
          </cell>
          <cell r="I221" t="str">
            <v>PAE485T01B1-CX METALICA</v>
          </cell>
          <cell r="J221" t="str">
            <v>RAAB-A01</v>
          </cell>
        </row>
        <row r="222">
          <cell r="A222" t="str">
            <v>TH01000315</v>
          </cell>
          <cell r="B222" t="str">
            <v>TH010</v>
          </cell>
          <cell r="C222" t="str">
            <v>BAT</v>
          </cell>
          <cell r="D222" t="str">
            <v>BAT</v>
          </cell>
          <cell r="E222" t="str">
            <v>TH03</v>
          </cell>
          <cell r="F222" t="str">
            <v>OK</v>
          </cell>
          <cell r="G222" t="str">
            <v>BATERIA</v>
          </cell>
          <cell r="H222" t="str">
            <v>BATERIA SELADA</v>
          </cell>
          <cell r="I222" t="str">
            <v>12V - 1.3Ah</v>
          </cell>
          <cell r="J222">
            <v>0</v>
          </cell>
        </row>
        <row r="223">
          <cell r="A223" t="str">
            <v>TH01000316</v>
          </cell>
          <cell r="B223" t="str">
            <v>TH010</v>
          </cell>
          <cell r="C223" t="str">
            <v>Ser</v>
          </cell>
          <cell r="D223">
            <v>0</v>
          </cell>
          <cell r="E223" t="str">
            <v>TH04</v>
          </cell>
          <cell r="F223" t="str">
            <v>OK</v>
          </cell>
          <cell r="G223">
            <v>0</v>
          </cell>
          <cell r="H223" t="str">
            <v>Serviço de FRESAGEM DE CAIXA</v>
          </cell>
          <cell r="I223" t="str">
            <v>PAE485T01B - SAFIRA L-125</v>
          </cell>
          <cell r="J223">
            <v>0</v>
          </cell>
        </row>
        <row r="224">
          <cell r="A224" t="str">
            <v>TH01000317</v>
          </cell>
          <cell r="B224" t="str">
            <v>TH010</v>
          </cell>
          <cell r="C224" t="str">
            <v>CAR</v>
          </cell>
          <cell r="D224" t="str">
            <v>FAE</v>
          </cell>
          <cell r="E224" t="str">
            <v>TH02</v>
          </cell>
          <cell r="F224" t="str">
            <v>OK</v>
          </cell>
          <cell r="G224" t="str">
            <v>FAE485T01A0</v>
          </cell>
          <cell r="H224" t="str">
            <v>CARTAO ELETRONICO</v>
          </cell>
          <cell r="I224" t="str">
            <v xml:space="preserve">FAE485T01A0-5A - FONTECMP   </v>
          </cell>
          <cell r="J224" t="str">
            <v>RAAA-A01</v>
          </cell>
        </row>
        <row r="225">
          <cell r="A225" t="str">
            <v>TH01000318</v>
          </cell>
          <cell r="B225" t="str">
            <v>TH010</v>
          </cell>
          <cell r="C225" t="str">
            <v>VID</v>
          </cell>
          <cell r="D225" t="str">
            <v>AME</v>
          </cell>
          <cell r="E225" t="str">
            <v>TH03</v>
          </cell>
          <cell r="F225" t="str">
            <v>OK</v>
          </cell>
          <cell r="G225" t="str">
            <v>AME485T01A0</v>
          </cell>
          <cell r="H225" t="str">
            <v>VIDRO DIM. 70X63X2MM</v>
          </cell>
          <cell r="I225" t="str">
            <v>AME485T01A0- VIDRO</v>
          </cell>
          <cell r="J225">
            <v>0</v>
          </cell>
        </row>
        <row r="226">
          <cell r="A226" t="str">
            <v>TH01000319</v>
          </cell>
          <cell r="B226" t="str">
            <v>TH010</v>
          </cell>
          <cell r="C226" t="str">
            <v>PRI</v>
          </cell>
          <cell r="D226" t="str">
            <v>AME</v>
          </cell>
          <cell r="E226" t="str">
            <v>TH03</v>
          </cell>
          <cell r="F226" t="str">
            <v>OK</v>
          </cell>
          <cell r="G226" t="str">
            <v>AME485T02A0</v>
          </cell>
          <cell r="H226" t="str">
            <v xml:space="preserve">PRISMA PARA SINALIZAÇÃO  </v>
          </cell>
          <cell r="I226" t="str">
            <v>BOTOEIRA DE ABANDONO</v>
          </cell>
          <cell r="J226">
            <v>0</v>
          </cell>
        </row>
        <row r="227">
          <cell r="A227" t="str">
            <v>TH01000320</v>
          </cell>
          <cell r="B227" t="str">
            <v>TH010</v>
          </cell>
          <cell r="C227" t="str">
            <v>CAR</v>
          </cell>
          <cell r="D227" t="str">
            <v>FAE</v>
          </cell>
          <cell r="E227" t="str">
            <v>TH02</v>
          </cell>
          <cell r="F227" t="str">
            <v>OK</v>
          </cell>
          <cell r="G227" t="str">
            <v>FAE485T02A0</v>
          </cell>
          <cell r="H227" t="str">
            <v>CARTAO ELETRONICO</v>
          </cell>
          <cell r="I227" t="str">
            <v xml:space="preserve">FAE485T02A0 - ONIX2415_BASE   </v>
          </cell>
          <cell r="J227" t="str">
            <v>RAAA-B01</v>
          </cell>
        </row>
        <row r="228">
          <cell r="A228" t="str">
            <v>TH01000321</v>
          </cell>
          <cell r="B228" t="str">
            <v>TH010</v>
          </cell>
          <cell r="C228" t="str">
            <v>CAR</v>
          </cell>
          <cell r="D228" t="str">
            <v>FAE</v>
          </cell>
          <cell r="E228" t="str">
            <v>TH02</v>
          </cell>
          <cell r="F228" t="str">
            <v>OK</v>
          </cell>
          <cell r="G228" t="str">
            <v>FAE485T02A0</v>
          </cell>
          <cell r="H228" t="str">
            <v>CARTAO ELETRONICO</v>
          </cell>
          <cell r="I228" t="str">
            <v xml:space="preserve">FAE485T02A0 - ONIX2415_PWM   </v>
          </cell>
          <cell r="J228" t="str">
            <v>RAAA-B01</v>
          </cell>
        </row>
        <row r="229">
          <cell r="A229" t="str">
            <v>TH01000322</v>
          </cell>
          <cell r="B229" t="str">
            <v>TH010</v>
          </cell>
          <cell r="C229" t="str">
            <v>CAR</v>
          </cell>
          <cell r="D229" t="str">
            <v>FAE</v>
          </cell>
          <cell r="E229" t="str">
            <v>TH02</v>
          </cell>
          <cell r="F229" t="str">
            <v>OK</v>
          </cell>
          <cell r="G229" t="str">
            <v>FAE485T02A0</v>
          </cell>
          <cell r="H229" t="str">
            <v>CARTAO ELETRONICO</v>
          </cell>
          <cell r="I229" t="str">
            <v xml:space="preserve">FAE485T02A0 - ONIX2415_SUP   </v>
          </cell>
          <cell r="J229" t="str">
            <v>RAAA-B01</v>
          </cell>
        </row>
        <row r="230">
          <cell r="A230" t="str">
            <v>TH01000323</v>
          </cell>
          <cell r="B230" t="str">
            <v>TH010</v>
          </cell>
          <cell r="C230" t="str">
            <v>MÓD</v>
          </cell>
          <cell r="D230" t="str">
            <v>FAE</v>
          </cell>
          <cell r="E230" t="str">
            <v>TH01</v>
          </cell>
          <cell r="F230">
            <v>0</v>
          </cell>
          <cell r="G230" t="str">
            <v>FAE485T02A0</v>
          </cell>
          <cell r="H230" t="str">
            <v>MÓDULO DE FONTE AUX. SIGMA 485-E</v>
          </cell>
          <cell r="I230" t="str">
            <v xml:space="preserve">FAE485T02A0 - S/ VENTILAÇÃO </v>
          </cell>
          <cell r="J230" t="str">
            <v>RAAA-B01</v>
          </cell>
        </row>
        <row r="231">
          <cell r="A231" t="str">
            <v>TH01000324</v>
          </cell>
          <cell r="B231" t="str">
            <v>TH010</v>
          </cell>
          <cell r="C231" t="str">
            <v>CON</v>
          </cell>
          <cell r="D231">
            <v>0</v>
          </cell>
          <cell r="E231" t="str">
            <v>TH03</v>
          </cell>
          <cell r="F231" t="str">
            <v>OK</v>
          </cell>
          <cell r="G231">
            <v>0</v>
          </cell>
          <cell r="H231" t="str">
            <v xml:space="preserve">CONJUNTO C/ 2PÇS DE ELETROIMÃ </v>
          </cell>
          <cell r="I231" t="str">
            <v>P/ PORTA CORTA FOGO 24VCC 60MA</v>
          </cell>
          <cell r="J231">
            <v>0</v>
          </cell>
        </row>
        <row r="232">
          <cell r="A232" t="str">
            <v>TH01000325</v>
          </cell>
          <cell r="B232" t="str">
            <v>TH010</v>
          </cell>
          <cell r="C232" t="str">
            <v>IND</v>
          </cell>
          <cell r="D232">
            <v>0</v>
          </cell>
          <cell r="E232" t="str">
            <v>TH03</v>
          </cell>
          <cell r="F232" t="str">
            <v>OK</v>
          </cell>
          <cell r="G232">
            <v>0</v>
          </cell>
          <cell r="H232" t="str">
            <v xml:space="preserve">INDICADOR VISUAL </v>
          </cell>
          <cell r="I232" t="str">
            <v>600 CAND 220V XENON - BRANCA</v>
          </cell>
          <cell r="J232">
            <v>0</v>
          </cell>
        </row>
        <row r="233">
          <cell r="A233" t="str">
            <v>TH01000326</v>
          </cell>
          <cell r="B233" t="str">
            <v>TH010</v>
          </cell>
          <cell r="C233" t="str">
            <v>CAR</v>
          </cell>
          <cell r="D233" t="str">
            <v>MRA</v>
          </cell>
          <cell r="E233" t="str">
            <v>TH02</v>
          </cell>
          <cell r="F233" t="str">
            <v>OK</v>
          </cell>
          <cell r="G233" t="str">
            <v>MRA485T01A0</v>
          </cell>
          <cell r="H233" t="str">
            <v>CARTAO ELETRONICO</v>
          </cell>
          <cell r="I233" t="str">
            <v>MRA485T01B0-ENDER. SAFIRA L-125</v>
          </cell>
          <cell r="J233" t="str">
            <v>RAAA-A40</v>
          </cell>
        </row>
        <row r="234">
          <cell r="A234" t="str">
            <v>TH01000327</v>
          </cell>
          <cell r="B234" t="str">
            <v>TH010</v>
          </cell>
          <cell r="C234" t="str">
            <v>CAR</v>
          </cell>
          <cell r="D234" t="str">
            <v>PAE</v>
          </cell>
          <cell r="E234" t="str">
            <v>TH02</v>
          </cell>
          <cell r="F234" t="str">
            <v>OK</v>
          </cell>
          <cell r="G234" t="str">
            <v>PAE485T02B1</v>
          </cell>
          <cell r="H234" t="str">
            <v>CARTAO ELETRONICO</v>
          </cell>
          <cell r="I234" t="str">
            <v>PAE485T02B1-MLE01 125 ENDERE</v>
          </cell>
          <cell r="J234" t="str">
            <v>RAAA-C05</v>
          </cell>
        </row>
        <row r="235">
          <cell r="A235" t="str">
            <v>TH01000328</v>
          </cell>
          <cell r="B235" t="str">
            <v>TH010</v>
          </cell>
          <cell r="C235" t="str">
            <v>CAR</v>
          </cell>
          <cell r="D235" t="str">
            <v>PAE</v>
          </cell>
          <cell r="E235" t="str">
            <v>TH02</v>
          </cell>
          <cell r="F235" t="str">
            <v>OK</v>
          </cell>
          <cell r="G235" t="str">
            <v>PAE485T02B2</v>
          </cell>
          <cell r="H235" t="str">
            <v>CARTAO ELETRONICO</v>
          </cell>
          <cell r="I235" t="str">
            <v>PAE485T02B2-MLE02 250 ENDERE</v>
          </cell>
          <cell r="J235" t="str">
            <v>RAAA-C05</v>
          </cell>
        </row>
        <row r="236">
          <cell r="A236" t="str">
            <v>TH01000329</v>
          </cell>
          <cell r="B236" t="str">
            <v>TH010</v>
          </cell>
          <cell r="C236" t="str">
            <v>CAR</v>
          </cell>
          <cell r="D236" t="str">
            <v>PAE</v>
          </cell>
          <cell r="E236" t="str">
            <v>TH02</v>
          </cell>
          <cell r="F236" t="str">
            <v>OK</v>
          </cell>
          <cell r="G236" t="str">
            <v>PAE485T02B3</v>
          </cell>
          <cell r="H236" t="str">
            <v>CARTAO ELETRONICO</v>
          </cell>
          <cell r="I236" t="str">
            <v>PAE485T02B3-MLE03 375 ENDERE</v>
          </cell>
          <cell r="J236" t="str">
            <v>RAAA-C05</v>
          </cell>
        </row>
        <row r="237">
          <cell r="A237" t="str">
            <v>TH01000330</v>
          </cell>
          <cell r="B237" t="str">
            <v>TH010</v>
          </cell>
          <cell r="C237" t="str">
            <v>CAR</v>
          </cell>
          <cell r="D237" t="str">
            <v>PAE</v>
          </cell>
          <cell r="E237" t="str">
            <v>TH02</v>
          </cell>
          <cell r="F237" t="str">
            <v>OK</v>
          </cell>
          <cell r="G237" t="str">
            <v>PAE485T02B4</v>
          </cell>
          <cell r="H237" t="str">
            <v>CARTAO ELETRONICO</v>
          </cell>
          <cell r="I237" t="str">
            <v>PAE485T02B4-MLE04 500 ENDERE</v>
          </cell>
          <cell r="J237" t="str">
            <v>RAAA-C05</v>
          </cell>
        </row>
        <row r="238">
          <cell r="A238" t="str">
            <v>TH01000331</v>
          </cell>
          <cell r="B238" t="str">
            <v>TH010</v>
          </cell>
          <cell r="C238" t="str">
            <v>CAR</v>
          </cell>
          <cell r="D238" t="str">
            <v>PAE</v>
          </cell>
          <cell r="E238" t="str">
            <v>TH02</v>
          </cell>
          <cell r="F238" t="str">
            <v>OK</v>
          </cell>
          <cell r="G238" t="str">
            <v>PAE485T02B1</v>
          </cell>
          <cell r="H238" t="str">
            <v>CARTAO ELETRONICO</v>
          </cell>
          <cell r="I238" t="str">
            <v>IHM - PAE485T02B1</v>
          </cell>
          <cell r="J238" t="str">
            <v>RAAA-C05</v>
          </cell>
        </row>
        <row r="239">
          <cell r="A239" t="str">
            <v>TH01000332</v>
          </cell>
          <cell r="B239" t="str">
            <v>TH010</v>
          </cell>
          <cell r="C239" t="str">
            <v>GER</v>
          </cell>
          <cell r="D239" t="str">
            <v>GPR</v>
          </cell>
          <cell r="E239" t="str">
            <v>TH01</v>
          </cell>
          <cell r="F239">
            <v>0</v>
          </cell>
          <cell r="G239" t="str">
            <v>GPROG5T01A0</v>
          </cell>
          <cell r="H239" t="str">
            <v>GERENCIADOR PROGRAMAVEL</v>
          </cell>
          <cell r="I239" t="str">
            <v>PROTHEUS G5 24VCC</v>
          </cell>
          <cell r="J239">
            <v>0</v>
          </cell>
        </row>
        <row r="240">
          <cell r="A240" t="str">
            <v>TH01000333</v>
          </cell>
          <cell r="B240" t="str">
            <v>TH010</v>
          </cell>
          <cell r="C240" t="str">
            <v>PRO</v>
          </cell>
          <cell r="D240" t="str">
            <v>PLC</v>
          </cell>
          <cell r="E240" t="str">
            <v>TH01</v>
          </cell>
          <cell r="F240">
            <v>0</v>
          </cell>
          <cell r="G240" t="str">
            <v>PLCNEPT01B0</v>
          </cell>
          <cell r="H240" t="str">
            <v>PROGRAMADOR LOGICO CONTROLAVEL</v>
          </cell>
          <cell r="I240" t="str">
            <v>PLCNEPT01B0 - NEPTUNE II 24VCC</v>
          </cell>
          <cell r="J240">
            <v>0</v>
          </cell>
        </row>
        <row r="241">
          <cell r="A241" t="str">
            <v>TH01000334</v>
          </cell>
          <cell r="B241" t="str">
            <v>TH010</v>
          </cell>
          <cell r="C241" t="str">
            <v>PRO</v>
          </cell>
          <cell r="D241" t="str">
            <v>PLC</v>
          </cell>
          <cell r="E241" t="str">
            <v>TH01</v>
          </cell>
          <cell r="F241">
            <v>0</v>
          </cell>
          <cell r="G241" t="str">
            <v>PLCNEPT01B1</v>
          </cell>
          <cell r="H241" t="str">
            <v>PROGRAMADOR LOGICO CONTROLAVEL</v>
          </cell>
          <cell r="I241" t="str">
            <v>PLCNEPT01B1 - NEPTUNE II 48VCC</v>
          </cell>
          <cell r="J241">
            <v>0</v>
          </cell>
        </row>
        <row r="242">
          <cell r="A242" t="str">
            <v>TH01000335</v>
          </cell>
          <cell r="B242" t="str">
            <v>TH010</v>
          </cell>
          <cell r="C242" t="str">
            <v>CAR</v>
          </cell>
          <cell r="D242" t="str">
            <v>PAC</v>
          </cell>
          <cell r="E242" t="str">
            <v>TH02</v>
          </cell>
          <cell r="F242" t="str">
            <v>OK</v>
          </cell>
          <cell r="G242" t="str">
            <v>PACONVT01A0</v>
          </cell>
          <cell r="H242" t="str">
            <v>CARTAO ELETRONICO</v>
          </cell>
          <cell r="I242" t="str">
            <v xml:space="preserve">PACONVT01A0-IHM </v>
          </cell>
          <cell r="J242" t="str">
            <v>RADA-A01</v>
          </cell>
        </row>
        <row r="243">
          <cell r="A243" t="str">
            <v>TH01000336</v>
          </cell>
          <cell r="B243" t="str">
            <v>TH010</v>
          </cell>
          <cell r="C243" t="str">
            <v>CAR</v>
          </cell>
          <cell r="D243" t="str">
            <v>PAC</v>
          </cell>
          <cell r="E243" t="str">
            <v>TH02</v>
          </cell>
          <cell r="F243" t="str">
            <v>OK</v>
          </cell>
          <cell r="G243" t="str">
            <v>PACONVT01A0</v>
          </cell>
          <cell r="H243" t="str">
            <v>CARTAO ELETRONICO</v>
          </cell>
          <cell r="I243" t="str">
            <v xml:space="preserve">PACONVT01A0-PWR </v>
          </cell>
          <cell r="J243" t="str">
            <v>RADA-A01</v>
          </cell>
        </row>
        <row r="244">
          <cell r="A244" t="str">
            <v>TH01000337</v>
          </cell>
          <cell r="B244" t="str">
            <v>TH010</v>
          </cell>
          <cell r="C244" t="str">
            <v>CAR</v>
          </cell>
          <cell r="D244" t="str">
            <v>PAC</v>
          </cell>
          <cell r="E244" t="str">
            <v>TH02</v>
          </cell>
          <cell r="F244" t="str">
            <v>OK</v>
          </cell>
          <cell r="G244" t="str">
            <v>PACONVT01B0</v>
          </cell>
          <cell r="H244" t="str">
            <v>CARTAO ELETRONICO</v>
          </cell>
          <cell r="I244" t="str">
            <v xml:space="preserve">PACONVT01B0-IHM </v>
          </cell>
          <cell r="J244" t="str">
            <v>RAAA-A01</v>
          </cell>
        </row>
        <row r="245">
          <cell r="A245" t="str">
            <v>TH01000338</v>
          </cell>
          <cell r="B245" t="str">
            <v>TH010</v>
          </cell>
          <cell r="C245" t="str">
            <v>CAR</v>
          </cell>
          <cell r="D245" t="str">
            <v>PAC</v>
          </cell>
          <cell r="E245" t="str">
            <v>TH02</v>
          </cell>
          <cell r="F245" t="str">
            <v>OK</v>
          </cell>
          <cell r="G245" t="str">
            <v>PACONVT01B0</v>
          </cell>
          <cell r="H245" t="str">
            <v>CARTAO ELETRONICO</v>
          </cell>
          <cell r="I245" t="str">
            <v xml:space="preserve">PACONVT01B0-PWR </v>
          </cell>
          <cell r="J245" t="str">
            <v>RAAA-D01</v>
          </cell>
        </row>
        <row r="246">
          <cell r="A246" t="str">
            <v>TH01000339</v>
          </cell>
          <cell r="B246" t="str">
            <v>TH010</v>
          </cell>
          <cell r="C246" t="str">
            <v>CAR</v>
          </cell>
          <cell r="D246" t="str">
            <v>PAC</v>
          </cell>
          <cell r="E246" t="str">
            <v>TH02</v>
          </cell>
          <cell r="F246" t="str">
            <v>OK</v>
          </cell>
          <cell r="G246" t="str">
            <v>PACONVT01B0</v>
          </cell>
          <cell r="H246" t="str">
            <v>CARTAO ELETRONICO</v>
          </cell>
          <cell r="I246" t="str">
            <v>PACONVT01B0-24LAÇOS</v>
          </cell>
          <cell r="J246" t="str">
            <v>RABA-C02</v>
          </cell>
        </row>
        <row r="247">
          <cell r="A247" t="str">
            <v>TH01000340</v>
          </cell>
          <cell r="B247" t="str">
            <v>TH010</v>
          </cell>
          <cell r="C247" t="str">
            <v>ACI</v>
          </cell>
          <cell r="D247">
            <v>0</v>
          </cell>
          <cell r="E247" t="str">
            <v>TH03</v>
          </cell>
          <cell r="F247" t="str">
            <v>OK</v>
          </cell>
          <cell r="G247">
            <v>0</v>
          </cell>
          <cell r="H247" t="str">
            <v xml:space="preserve">ACIONADOR MANUAL ENDER. IP-65 </v>
          </cell>
          <cell r="I247" t="str">
            <v>MOD. QVA/PT-E ALUM. FUND. VRM</v>
          </cell>
          <cell r="J247">
            <v>0</v>
          </cell>
        </row>
        <row r="248">
          <cell r="A248" t="str">
            <v>TH01000341</v>
          </cell>
          <cell r="B248" t="str">
            <v>TH010</v>
          </cell>
          <cell r="C248" t="str">
            <v>PRO</v>
          </cell>
          <cell r="D248" t="str">
            <v>PLC</v>
          </cell>
          <cell r="E248" t="str">
            <v>TH01</v>
          </cell>
          <cell r="F248">
            <v>0</v>
          </cell>
          <cell r="G248" t="str">
            <v>PLCNEPT01A1</v>
          </cell>
          <cell r="H248" t="str">
            <v>PROGRAMADOR LOGICO CONTROLAVEL</v>
          </cell>
          <cell r="I248" t="str">
            <v>PLCNEPT01A1 -  NEPTUNE I 24VCC</v>
          </cell>
          <cell r="J248">
            <v>0</v>
          </cell>
        </row>
        <row r="249">
          <cell r="A249" t="str">
            <v>TH01000342</v>
          </cell>
          <cell r="B249" t="str">
            <v>TH010</v>
          </cell>
          <cell r="C249" t="str">
            <v>MOD</v>
          </cell>
          <cell r="D249" t="str">
            <v>BMG</v>
          </cell>
          <cell r="E249" t="str">
            <v>TH01</v>
          </cell>
          <cell r="F249">
            <v>0</v>
          </cell>
          <cell r="G249" t="str">
            <v>BMGB42401</v>
          </cell>
          <cell r="H249" t="str">
            <v>MODULO BALIZAM/INCENDIO</v>
          </cell>
          <cell r="I249" t="str">
            <v>BMGB42401-BALIZAM/INCEND 24VCC</v>
          </cell>
          <cell r="J249">
            <v>0</v>
          </cell>
        </row>
        <row r="250">
          <cell r="A250" t="str">
            <v>TH01000343</v>
          </cell>
          <cell r="B250" t="str">
            <v>TH010</v>
          </cell>
          <cell r="C250" t="str">
            <v>PRO</v>
          </cell>
          <cell r="D250" t="str">
            <v>PLC</v>
          </cell>
          <cell r="E250" t="str">
            <v>TH01</v>
          </cell>
          <cell r="F250">
            <v>0</v>
          </cell>
          <cell r="G250" t="str">
            <v>PLCNEPT01A2</v>
          </cell>
          <cell r="H250" t="str">
            <v>PROGRAMADOR LOGICO CONTROLAVEL</v>
          </cell>
          <cell r="I250" t="str">
            <v>PLCNEPT01A2 -  NEPTUNE I 48VCC</v>
          </cell>
          <cell r="J250">
            <v>0</v>
          </cell>
        </row>
        <row r="251">
          <cell r="A251" t="str">
            <v>TH01000344</v>
          </cell>
          <cell r="B251" t="str">
            <v>TH010</v>
          </cell>
          <cell r="C251" t="str">
            <v>BLO</v>
          </cell>
          <cell r="D251" t="str">
            <v>MBE</v>
          </cell>
          <cell r="E251" t="str">
            <v>TH01</v>
          </cell>
          <cell r="F251">
            <v>0</v>
          </cell>
          <cell r="G251" t="str">
            <v>MBE485T01A0</v>
          </cell>
          <cell r="H251" t="str">
            <v xml:space="preserve">BLOQUEIO DE EXTINÇÃO ENDER. </v>
          </cell>
          <cell r="I251" t="str">
            <v>MBE485T01A0-IP-20 - S/BOTÃO</v>
          </cell>
          <cell r="J251" t="str">
            <v>RAAA-A01</v>
          </cell>
        </row>
        <row r="252">
          <cell r="A252" t="str">
            <v>TH01000345</v>
          </cell>
          <cell r="B252" t="str">
            <v>TH010</v>
          </cell>
          <cell r="C252" t="str">
            <v>BLO</v>
          </cell>
          <cell r="D252" t="str">
            <v>MBE</v>
          </cell>
          <cell r="E252" t="str">
            <v>TH01</v>
          </cell>
          <cell r="F252">
            <v>0</v>
          </cell>
          <cell r="G252" t="str">
            <v>MBE485T01B0</v>
          </cell>
          <cell r="H252" t="str">
            <v xml:space="preserve">BLOQUEIO DE EXTINÇÃO ENDER. </v>
          </cell>
          <cell r="I252" t="str">
            <v>MBE485T01B0-IP-20 - C/BOTÃO</v>
          </cell>
          <cell r="J252" t="str">
            <v>RAAA-A01</v>
          </cell>
        </row>
        <row r="253">
          <cell r="A253" t="str">
            <v>TH01000346</v>
          </cell>
          <cell r="B253" t="str">
            <v>TH010</v>
          </cell>
          <cell r="C253" t="str">
            <v>BLO</v>
          </cell>
          <cell r="D253" t="str">
            <v>MBE</v>
          </cell>
          <cell r="E253" t="str">
            <v>TH01</v>
          </cell>
          <cell r="F253">
            <v>0</v>
          </cell>
          <cell r="G253" t="str">
            <v>MBE485T01B0</v>
          </cell>
          <cell r="H253" t="str">
            <v xml:space="preserve">BLOQUEIO DE EXTINÇÃO ENDER. </v>
          </cell>
          <cell r="I253" t="str">
            <v>MBE485T01B0-IP-20 - S/BOTÃO</v>
          </cell>
          <cell r="J253" t="str">
            <v>RAAA-A01</v>
          </cell>
        </row>
        <row r="254">
          <cell r="A254" t="str">
            <v>TH01000347</v>
          </cell>
          <cell r="B254" t="str">
            <v>TH010</v>
          </cell>
          <cell r="C254" t="str">
            <v>CEL</v>
          </cell>
          <cell r="D254">
            <v>0</v>
          </cell>
          <cell r="E254" t="str">
            <v>TH03</v>
          </cell>
          <cell r="F254" t="str">
            <v>OK</v>
          </cell>
          <cell r="G254">
            <v>0</v>
          </cell>
          <cell r="H254" t="str">
            <v>CELULA DE CARGA</v>
          </cell>
          <cell r="I254" t="str">
            <v xml:space="preserve">MOD. SV200 - 200 KG          </v>
          </cell>
          <cell r="J254">
            <v>0</v>
          </cell>
        </row>
        <row r="255">
          <cell r="A255" t="str">
            <v>TH01000348</v>
          </cell>
          <cell r="B255" t="str">
            <v>TH010</v>
          </cell>
          <cell r="C255" t="str">
            <v>BAT</v>
          </cell>
          <cell r="D255" t="str">
            <v>BAT</v>
          </cell>
          <cell r="E255" t="str">
            <v>TH03</v>
          </cell>
          <cell r="F255" t="str">
            <v>OK</v>
          </cell>
          <cell r="G255" t="str">
            <v>BATERIA</v>
          </cell>
          <cell r="H255" t="str">
            <v>BATERIA SELADA</v>
          </cell>
          <cell r="I255" t="str">
            <v>BATERIA SELADA 12V - 9Ah</v>
          </cell>
          <cell r="J255">
            <v>0</v>
          </cell>
        </row>
        <row r="256">
          <cell r="A256" t="str">
            <v>TH01000349</v>
          </cell>
          <cell r="B256" t="str">
            <v>TH010</v>
          </cell>
          <cell r="C256" t="str">
            <v>CAI</v>
          </cell>
          <cell r="D256">
            <v>0</v>
          </cell>
          <cell r="E256" t="str">
            <v>TH03</v>
          </cell>
          <cell r="F256">
            <v>0</v>
          </cell>
          <cell r="G256">
            <v>0</v>
          </cell>
          <cell r="H256" t="str">
            <v>CAIXA METALICA VERMELHA</v>
          </cell>
          <cell r="I256" t="str">
            <v>PAE485T01A MOD.: 350X450X170MM</v>
          </cell>
          <cell r="J256">
            <v>0</v>
          </cell>
        </row>
        <row r="257">
          <cell r="A257" t="str">
            <v>TH01000350</v>
          </cell>
          <cell r="B257" t="str">
            <v>TH010</v>
          </cell>
          <cell r="C257" t="str">
            <v>SIS</v>
          </cell>
          <cell r="D257">
            <v>0</v>
          </cell>
          <cell r="E257" t="str">
            <v>TH03</v>
          </cell>
          <cell r="F257" t="str">
            <v>OK</v>
          </cell>
          <cell r="G257">
            <v>0</v>
          </cell>
          <cell r="H257" t="str">
            <v xml:space="preserve">SISTEMA MODULAR </v>
          </cell>
          <cell r="I257" t="str">
            <v>DE COMBATE AUTOMATICO HFC-125</v>
          </cell>
          <cell r="J257">
            <v>0</v>
          </cell>
        </row>
        <row r="258">
          <cell r="A258" t="str">
            <v>TH01000351</v>
          </cell>
          <cell r="B258" t="str">
            <v>TH010</v>
          </cell>
          <cell r="C258" t="str">
            <v>SEN</v>
          </cell>
          <cell r="D258" t="str">
            <v>FOT</v>
          </cell>
          <cell r="E258" t="str">
            <v>TH01</v>
          </cell>
          <cell r="F258" t="str">
            <v>OK</v>
          </cell>
          <cell r="G258" t="str">
            <v>FOTOCELULA</v>
          </cell>
          <cell r="H258" t="str">
            <v>SENSOR LDR  FOTOCELULA</v>
          </cell>
          <cell r="I258">
            <v>0</v>
          </cell>
          <cell r="J258">
            <v>0</v>
          </cell>
        </row>
        <row r="259">
          <cell r="A259" t="str">
            <v>TH01000352</v>
          </cell>
          <cell r="B259" t="str">
            <v>TH010</v>
          </cell>
          <cell r="C259" t="str">
            <v>GER</v>
          </cell>
          <cell r="D259" t="str">
            <v>GPR</v>
          </cell>
          <cell r="E259" t="str">
            <v>TH01</v>
          </cell>
          <cell r="F259" t="str">
            <v>OK</v>
          </cell>
          <cell r="G259" t="str">
            <v>GPROG5T01A0</v>
          </cell>
          <cell r="H259" t="str">
            <v>GERENCIADOR PROGRAMAVEL</v>
          </cell>
          <cell r="I259" t="str">
            <v>PROTHEUS G7 PLUS 24VCC</v>
          </cell>
          <cell r="J259">
            <v>0</v>
          </cell>
        </row>
        <row r="260">
          <cell r="A260" t="str">
            <v>TH01000353</v>
          </cell>
          <cell r="B260" t="str">
            <v>TH010</v>
          </cell>
          <cell r="C260" t="str">
            <v>Pai</v>
          </cell>
          <cell r="D260" t="str">
            <v>PCE</v>
          </cell>
          <cell r="E260" t="str">
            <v>TH01</v>
          </cell>
          <cell r="F260" t="str">
            <v>OK</v>
          </cell>
          <cell r="G260" t="str">
            <v>PCESIRT01A</v>
          </cell>
          <cell r="H260" t="str">
            <v xml:space="preserve">Painel de comando elétrico para </v>
          </cell>
          <cell r="I260" t="str">
            <v>sirene Rontan Trifásica RT-28T</v>
          </cell>
          <cell r="J260">
            <v>0</v>
          </cell>
        </row>
        <row r="261">
          <cell r="A261" t="str">
            <v>TH01000354</v>
          </cell>
          <cell r="B261" t="str">
            <v>TH010</v>
          </cell>
          <cell r="C261" t="str">
            <v>EST</v>
          </cell>
          <cell r="D261">
            <v>0</v>
          </cell>
          <cell r="E261" t="str">
            <v>TH03</v>
          </cell>
          <cell r="F261" t="str">
            <v>OK</v>
          </cell>
          <cell r="G261">
            <v>0</v>
          </cell>
          <cell r="H261" t="str">
            <v>ESTAÇÃO DE SOLDA</v>
          </cell>
          <cell r="I261" t="str">
            <v>RS-910 AFR COM DUISPLAY</v>
          </cell>
          <cell r="J261">
            <v>0</v>
          </cell>
        </row>
        <row r="262">
          <cell r="A262" t="str">
            <v>TH01000355</v>
          </cell>
          <cell r="B262" t="str">
            <v>TH010</v>
          </cell>
          <cell r="C262" t="str">
            <v>FER</v>
          </cell>
          <cell r="D262">
            <v>0</v>
          </cell>
          <cell r="E262" t="str">
            <v>TH03</v>
          </cell>
          <cell r="F262" t="str">
            <v>OK</v>
          </cell>
          <cell r="G262">
            <v>0</v>
          </cell>
          <cell r="H262" t="str">
            <v>FERRO DE SOLDA</v>
          </cell>
          <cell r="I262" t="str">
            <v>RS-6002/B AFR 60W X 220V</v>
          </cell>
          <cell r="J262">
            <v>0</v>
          </cell>
        </row>
        <row r="263">
          <cell r="A263" t="str">
            <v>TH01000356</v>
          </cell>
          <cell r="B263" t="str">
            <v>TH010</v>
          </cell>
          <cell r="C263" t="str">
            <v>BAT</v>
          </cell>
          <cell r="D263" t="str">
            <v>BAT</v>
          </cell>
          <cell r="E263" t="str">
            <v>TH03</v>
          </cell>
          <cell r="F263" t="str">
            <v>OK</v>
          </cell>
          <cell r="G263" t="str">
            <v>BATERIA</v>
          </cell>
          <cell r="H263" t="str">
            <v>BATERIA SELADA</v>
          </cell>
          <cell r="I263" t="str">
            <v>12V - 40Ah</v>
          </cell>
          <cell r="J263">
            <v>0</v>
          </cell>
        </row>
        <row r="264">
          <cell r="A264" t="str">
            <v>TH01000357</v>
          </cell>
          <cell r="B264" t="str">
            <v>TH010</v>
          </cell>
          <cell r="C264" t="str">
            <v>CON</v>
          </cell>
          <cell r="D264" t="str">
            <v>BAT</v>
          </cell>
          <cell r="E264" t="str">
            <v>TH03</v>
          </cell>
          <cell r="F264" t="str">
            <v>OK</v>
          </cell>
          <cell r="G264" t="str">
            <v>BATERIA</v>
          </cell>
          <cell r="H264" t="str">
            <v xml:space="preserve">CONVERSOR DC-DC DE 48 / 12VCC </v>
          </cell>
          <cell r="I264" t="str">
            <v xml:space="preserve">45W – CÓDIGO SD-25C-12   </v>
          </cell>
          <cell r="J264">
            <v>0</v>
          </cell>
        </row>
        <row r="265">
          <cell r="A265" t="str">
            <v>TH01000358</v>
          </cell>
          <cell r="B265" t="str">
            <v>TH010</v>
          </cell>
          <cell r="C265" t="str">
            <v>PAI</v>
          </cell>
          <cell r="D265" t="str">
            <v>PRE</v>
          </cell>
          <cell r="E265" t="str">
            <v>TH01</v>
          </cell>
          <cell r="F265">
            <v>0</v>
          </cell>
          <cell r="G265" t="str">
            <v>PRE485T01A</v>
          </cell>
          <cell r="H265" t="str">
            <v>PAINEL REPETIDOR COMPLETO</v>
          </cell>
          <cell r="I265" t="str">
            <v>PRC485T01A - MLP+FAE+MRA</v>
          </cell>
          <cell r="J265">
            <v>0</v>
          </cell>
        </row>
        <row r="266">
          <cell r="A266" t="str">
            <v>TH01000359</v>
          </cell>
          <cell r="B266" t="str">
            <v>TH010</v>
          </cell>
          <cell r="C266" t="str">
            <v>PAI</v>
          </cell>
          <cell r="D266" t="str">
            <v>PLE</v>
          </cell>
          <cell r="E266" t="str">
            <v>TH01</v>
          </cell>
          <cell r="F266">
            <v>0</v>
          </cell>
          <cell r="G266" t="str">
            <v>PLE485T01A</v>
          </cell>
          <cell r="H266" t="str">
            <v>PAINEL MOD. LOOP COMPLETO</v>
          </cell>
          <cell r="I266" t="str">
            <v>PMC85T01A - MLP+FAE</v>
          </cell>
          <cell r="J266">
            <v>0</v>
          </cell>
        </row>
        <row r="267">
          <cell r="A267" t="str">
            <v>TH01000500</v>
          </cell>
          <cell r="B267" t="str">
            <v>TH010</v>
          </cell>
          <cell r="C267" t="str">
            <v>QUA</v>
          </cell>
          <cell r="D267" t="str">
            <v>QLE</v>
          </cell>
          <cell r="E267" t="str">
            <v>TH01</v>
          </cell>
          <cell r="F267" t="str">
            <v>ATIVO</v>
          </cell>
          <cell r="G267" t="str">
            <v>QLE485T01A0</v>
          </cell>
          <cell r="H267" t="str">
            <v>QUADRO DE LAÇO ENDEREÇAVEL</v>
          </cell>
          <cell r="I267" t="str">
            <v>QLE485T01A0 - 1 LAÇO-BAT 12Ah</v>
          </cell>
          <cell r="J267" t="str">
            <v>RAAA-A01</v>
          </cell>
        </row>
        <row r="268">
          <cell r="A268" t="str">
            <v>TH01000501</v>
          </cell>
          <cell r="B268" t="str">
            <v>TH010</v>
          </cell>
          <cell r="C268" t="str">
            <v>QUA</v>
          </cell>
          <cell r="D268" t="str">
            <v>QLE</v>
          </cell>
          <cell r="E268" t="str">
            <v>TH01</v>
          </cell>
          <cell r="F268" t="str">
            <v>ATIVO</v>
          </cell>
          <cell r="G268" t="str">
            <v>QLE485T01A1</v>
          </cell>
          <cell r="H268" t="str">
            <v>QUADRO DE LAÇO ENDEREÇAVEL</v>
          </cell>
          <cell r="I268" t="str">
            <v>QLE485T01A1 - 1 LAÇO-BAT 18Ah</v>
          </cell>
          <cell r="J268" t="str">
            <v>RAAA-A01</v>
          </cell>
        </row>
        <row r="269">
          <cell r="A269" t="str">
            <v>TH01000502</v>
          </cell>
          <cell r="B269" t="str">
            <v>TH010</v>
          </cell>
          <cell r="C269" t="str">
            <v>QUA</v>
          </cell>
          <cell r="D269" t="str">
            <v>QLE</v>
          </cell>
          <cell r="E269" t="str">
            <v>TH01</v>
          </cell>
          <cell r="F269" t="str">
            <v>ATIVO</v>
          </cell>
          <cell r="G269" t="str">
            <v>QLE485T01A2</v>
          </cell>
          <cell r="H269" t="str">
            <v>QUADRO DE LAÇO ENDEREÇAVEL</v>
          </cell>
          <cell r="I269" t="str">
            <v>QLE485T01A2 - 1 LAÇO-BAT 26Ah</v>
          </cell>
          <cell r="J269" t="str">
            <v>RAAA-A01</v>
          </cell>
        </row>
        <row r="270">
          <cell r="A270" t="str">
            <v>TH01000503</v>
          </cell>
          <cell r="B270" t="str">
            <v>TH010</v>
          </cell>
          <cell r="C270" t="str">
            <v>QUA</v>
          </cell>
          <cell r="D270" t="str">
            <v>QLE</v>
          </cell>
          <cell r="E270" t="str">
            <v>TH01</v>
          </cell>
          <cell r="F270" t="str">
            <v>ATIVO</v>
          </cell>
          <cell r="G270" t="str">
            <v>QLE485T01A3</v>
          </cell>
          <cell r="H270" t="str">
            <v>QUADRO DE LAÇO ENDEREÇAVEL</v>
          </cell>
          <cell r="I270" t="str">
            <v>QLE485T01A3 - 1 LAÇO-BAT 33Ah</v>
          </cell>
          <cell r="J270" t="str">
            <v>RAAA-A01</v>
          </cell>
        </row>
        <row r="271">
          <cell r="A271" t="str">
            <v>TH01000504</v>
          </cell>
          <cell r="B271" t="str">
            <v>TH010</v>
          </cell>
          <cell r="C271" t="str">
            <v>QUA</v>
          </cell>
          <cell r="D271" t="str">
            <v>QLE</v>
          </cell>
          <cell r="E271" t="str">
            <v>TH01</v>
          </cell>
          <cell r="F271" t="str">
            <v>ATIVO</v>
          </cell>
          <cell r="G271" t="str">
            <v>QLE485T02A0</v>
          </cell>
          <cell r="H271" t="str">
            <v>QUADRO DE LAÇO ENDEREÇAVEL</v>
          </cell>
          <cell r="I271" t="str">
            <v>QLE485T02A0 - 2 LAÇOS-BAT 33Ah</v>
          </cell>
          <cell r="J271" t="str">
            <v>RAAA-A01</v>
          </cell>
        </row>
        <row r="272">
          <cell r="A272" t="str">
            <v>TH01000505</v>
          </cell>
          <cell r="B272" t="str">
            <v>TH010</v>
          </cell>
          <cell r="C272" t="str">
            <v>QUA</v>
          </cell>
          <cell r="D272" t="str">
            <v>QLE</v>
          </cell>
          <cell r="E272" t="str">
            <v>TH01</v>
          </cell>
          <cell r="F272" t="str">
            <v>ATIVO</v>
          </cell>
          <cell r="G272" t="str">
            <v>QLE485T02A1</v>
          </cell>
          <cell r="H272" t="str">
            <v>QUADRO DE LAÇO ENDEREÇAVEL</v>
          </cell>
          <cell r="I272" t="str">
            <v>QLE485T02A1 - 2 LAÇOS-BAT 40Ah</v>
          </cell>
          <cell r="J272" t="str">
            <v>RAAA-A01</v>
          </cell>
        </row>
        <row r="273">
          <cell r="A273" t="str">
            <v>TH01000506</v>
          </cell>
          <cell r="B273" t="str">
            <v>TH010</v>
          </cell>
          <cell r="C273" t="str">
            <v>QUA</v>
          </cell>
          <cell r="D273" t="str">
            <v>QLE</v>
          </cell>
          <cell r="E273" t="str">
            <v>TH01</v>
          </cell>
          <cell r="F273" t="str">
            <v>ATIVO</v>
          </cell>
          <cell r="G273" t="str">
            <v>QLE485T02A2</v>
          </cell>
          <cell r="H273" t="str">
            <v>QUADRO DE LAÇO ENDEREÇAVEL</v>
          </cell>
          <cell r="I273" t="str">
            <v>QLE485T02A2 - 2 LAÇOS-BAT 55Ah</v>
          </cell>
          <cell r="J273" t="str">
            <v>RAAA-A01</v>
          </cell>
        </row>
        <row r="274">
          <cell r="A274" t="str">
            <v>TH01000507</v>
          </cell>
          <cell r="B274" t="str">
            <v>TH010</v>
          </cell>
          <cell r="C274" t="str">
            <v>QUA</v>
          </cell>
          <cell r="D274" t="str">
            <v>QRE</v>
          </cell>
          <cell r="E274" t="str">
            <v>TH01</v>
          </cell>
          <cell r="F274" t="str">
            <v>ATIVO</v>
          </cell>
          <cell r="G274" t="str">
            <v>QRE485T01A0</v>
          </cell>
          <cell r="H274" t="str">
            <v>QUADRO REPETIDOR ENDEREÇAVEL</v>
          </cell>
          <cell r="I274" t="str">
            <v>QRE485T01A0 - 1 LAÇO-BAT 12Ah</v>
          </cell>
          <cell r="J274" t="str">
            <v>RAAA-A01</v>
          </cell>
        </row>
        <row r="275">
          <cell r="A275" t="str">
            <v>TH01000508</v>
          </cell>
          <cell r="B275" t="str">
            <v>TH010</v>
          </cell>
          <cell r="C275" t="str">
            <v>QUA</v>
          </cell>
          <cell r="D275" t="str">
            <v>QRE</v>
          </cell>
          <cell r="E275" t="str">
            <v>TH01</v>
          </cell>
          <cell r="F275" t="str">
            <v>ATIVO</v>
          </cell>
          <cell r="G275" t="str">
            <v>QRE485T01A1</v>
          </cell>
          <cell r="H275" t="str">
            <v>QUADRO REPETIDOR ENDEREÇAVEL</v>
          </cell>
          <cell r="I275" t="str">
            <v>QRE485T01A1 - 1 LAÇO-BAT 18Ah</v>
          </cell>
          <cell r="J275" t="str">
            <v>RAAA-A01</v>
          </cell>
        </row>
        <row r="276">
          <cell r="A276" t="str">
            <v>TH01000509</v>
          </cell>
          <cell r="B276" t="str">
            <v>TH010</v>
          </cell>
          <cell r="C276" t="str">
            <v>QUA</v>
          </cell>
          <cell r="D276" t="str">
            <v>QRE</v>
          </cell>
          <cell r="E276" t="str">
            <v>TH01</v>
          </cell>
          <cell r="F276" t="str">
            <v>ATIVO</v>
          </cell>
          <cell r="G276" t="str">
            <v>QRE485T01A2</v>
          </cell>
          <cell r="H276" t="str">
            <v>QUADRO REPETIDOR ENDEREÇAVEL</v>
          </cell>
          <cell r="I276" t="str">
            <v>QRE485T01A2 - 1 LAÇO-BAT 26Ah</v>
          </cell>
          <cell r="J276" t="str">
            <v>RAAA-A01</v>
          </cell>
        </row>
        <row r="277">
          <cell r="A277" t="str">
            <v>TH01000510</v>
          </cell>
          <cell r="B277" t="str">
            <v>TH010</v>
          </cell>
          <cell r="C277" t="str">
            <v>QUA</v>
          </cell>
          <cell r="D277" t="str">
            <v>QRE</v>
          </cell>
          <cell r="E277" t="str">
            <v>TH01</v>
          </cell>
          <cell r="F277" t="str">
            <v>ATIVO</v>
          </cell>
          <cell r="G277" t="str">
            <v>QRE485T01A3</v>
          </cell>
          <cell r="H277" t="str">
            <v>QUADRO REPETIDOR ENDEREÇAVEL</v>
          </cell>
          <cell r="I277" t="str">
            <v>QRE485T01A3 - 1 LAÇO-BAT 33Ah</v>
          </cell>
          <cell r="J277" t="str">
            <v>RAAA-A01</v>
          </cell>
        </row>
        <row r="278">
          <cell r="A278" t="str">
            <v>TH01000511</v>
          </cell>
          <cell r="B278" t="str">
            <v>TH010</v>
          </cell>
          <cell r="C278" t="str">
            <v>QUA</v>
          </cell>
          <cell r="D278" t="str">
            <v>QRE</v>
          </cell>
          <cell r="E278" t="str">
            <v>TH01</v>
          </cell>
          <cell r="F278" t="str">
            <v>ATIVO</v>
          </cell>
          <cell r="G278" t="str">
            <v>QRE485T02A0</v>
          </cell>
          <cell r="H278" t="str">
            <v>QUADRO REPETIDOR ENDEREÇAVEL</v>
          </cell>
          <cell r="I278" t="str">
            <v>QRE485T02A0 - 2 LAÇOS-BAT 33Ah</v>
          </cell>
          <cell r="J278" t="str">
            <v>RAAA-A01</v>
          </cell>
        </row>
        <row r="279">
          <cell r="A279" t="str">
            <v>TH01000512</v>
          </cell>
          <cell r="B279" t="str">
            <v>TH010</v>
          </cell>
          <cell r="C279" t="str">
            <v>QUA</v>
          </cell>
          <cell r="D279" t="str">
            <v>QRE</v>
          </cell>
          <cell r="E279" t="str">
            <v>TH01</v>
          </cell>
          <cell r="F279" t="str">
            <v>ATIVO</v>
          </cell>
          <cell r="G279" t="str">
            <v>QRE485T02A1</v>
          </cell>
          <cell r="H279" t="str">
            <v>QUADRO REPETIDOR ENDEREÇAVEL</v>
          </cell>
          <cell r="I279" t="str">
            <v>QRE485T02A1 - 2 LAÇOS-BAT 40Ah</v>
          </cell>
          <cell r="J279" t="str">
            <v>RAAA-A01</v>
          </cell>
        </row>
        <row r="280">
          <cell r="A280" t="str">
            <v>TH01000513</v>
          </cell>
          <cell r="B280" t="str">
            <v>TH010</v>
          </cell>
          <cell r="C280" t="str">
            <v>QUA</v>
          </cell>
          <cell r="D280" t="str">
            <v>QRE</v>
          </cell>
          <cell r="E280" t="str">
            <v>TH01</v>
          </cell>
          <cell r="F280" t="str">
            <v>ATIVO</v>
          </cell>
          <cell r="G280" t="str">
            <v>QRE485T02A2</v>
          </cell>
          <cell r="H280" t="str">
            <v>QUADRO REPETIDOR ENDEREÇAVEL</v>
          </cell>
          <cell r="I280" t="str">
            <v>QRE485T02A2 - 2 LAÇOS-BAT 55Ah</v>
          </cell>
          <cell r="J280" t="str">
            <v>RAAA-A01</v>
          </cell>
        </row>
        <row r="281">
          <cell r="A281" t="str">
            <v>TH01000514</v>
          </cell>
          <cell r="B281" t="str">
            <v>TH010</v>
          </cell>
          <cell r="C281" t="str">
            <v>QUA</v>
          </cell>
          <cell r="D281" t="str">
            <v>QSE</v>
          </cell>
          <cell r="E281" t="str">
            <v>TH01</v>
          </cell>
          <cell r="F281" t="str">
            <v>ATIVO</v>
          </cell>
          <cell r="G281" t="str">
            <v>QSE485T01A0</v>
          </cell>
          <cell r="H281" t="str">
            <v>QUADRO SINOTICO ENDEREÇAVEL</v>
          </cell>
          <cell r="I281" t="str">
            <v>QSE485T01A0 - SINOPTICO 18 LED</v>
          </cell>
          <cell r="J281" t="str">
            <v>RAAA-A01</v>
          </cell>
        </row>
        <row r="282">
          <cell r="A282" t="str">
            <v>TH01000515</v>
          </cell>
          <cell r="B282" t="str">
            <v>TH010</v>
          </cell>
          <cell r="C282" t="str">
            <v>CAR</v>
          </cell>
          <cell r="D282" t="str">
            <v>MLP</v>
          </cell>
          <cell r="E282" t="str">
            <v>TH02</v>
          </cell>
          <cell r="F282" t="str">
            <v>ATIVO</v>
          </cell>
          <cell r="G282" t="str">
            <v>MLP485T01A0</v>
          </cell>
          <cell r="H282" t="str">
            <v>CARTAO ELETRONICO</v>
          </cell>
          <cell r="I282" t="str">
            <v>MLP485T01A0-125 ENDEREÇOS</v>
          </cell>
          <cell r="J282" t="str">
            <v>RAAA-A50</v>
          </cell>
        </row>
        <row r="283">
          <cell r="A283" t="str">
            <v>TH01000516</v>
          </cell>
          <cell r="B283" t="str">
            <v>TH010</v>
          </cell>
          <cell r="C283" t="str">
            <v>CAR</v>
          </cell>
          <cell r="D283" t="str">
            <v>IHM</v>
          </cell>
          <cell r="E283" t="str">
            <v>TH02</v>
          </cell>
          <cell r="F283" t="str">
            <v>ATIVO</v>
          </cell>
          <cell r="G283" t="str">
            <v>IHM485T01A0</v>
          </cell>
          <cell r="H283" t="str">
            <v>CARTAO ELETRONICO</v>
          </cell>
          <cell r="I283" t="str">
            <v>IHM485T01A0 - IHM SIGMA 485-E</v>
          </cell>
          <cell r="J283" t="str">
            <v>RAAA-A50</v>
          </cell>
        </row>
        <row r="284">
          <cell r="A284" t="str">
            <v>TH01000517</v>
          </cell>
          <cell r="B284" t="str">
            <v>TH010</v>
          </cell>
          <cell r="C284" t="str">
            <v>CAI</v>
          </cell>
          <cell r="D284" t="str">
            <v>AME</v>
          </cell>
          <cell r="E284" t="str">
            <v>TH03</v>
          </cell>
          <cell r="F284" t="str">
            <v>ATIVO</v>
          </cell>
          <cell r="G284" t="str">
            <v>AME485T04A0</v>
          </cell>
          <cell r="H284" t="str">
            <v>CAIXA PLASTICA ACIONADOR-IP55</v>
          </cell>
          <cell r="I284" t="str">
            <v>AME485T04A0 - S/ SUP. S/ BOTAO</v>
          </cell>
          <cell r="J284" t="str">
            <v>RACA-A40</v>
          </cell>
        </row>
        <row r="285">
          <cell r="A285" t="str">
            <v>TH01000518</v>
          </cell>
          <cell r="B285" t="str">
            <v>TH010</v>
          </cell>
          <cell r="C285" t="str">
            <v>CAI</v>
          </cell>
          <cell r="D285" t="str">
            <v>AME</v>
          </cell>
          <cell r="E285" t="str">
            <v>TH03</v>
          </cell>
          <cell r="F285" t="str">
            <v>ATIVO</v>
          </cell>
          <cell r="G285" t="str">
            <v>AME485T04A0</v>
          </cell>
          <cell r="H285" t="str">
            <v>CAIXA PLASTICA ACIONADOR-IP55</v>
          </cell>
          <cell r="I285" t="str">
            <v>AME485T04A0 - C/ SUP. C/ BOTAO</v>
          </cell>
          <cell r="J285" t="str">
            <v>RACA-A40</v>
          </cell>
        </row>
        <row r="286">
          <cell r="A286" t="str">
            <v>TH01000519</v>
          </cell>
          <cell r="B286" t="str">
            <v>TH010</v>
          </cell>
          <cell r="C286" t="str">
            <v>CAI</v>
          </cell>
          <cell r="D286" t="str">
            <v>AME</v>
          </cell>
          <cell r="E286" t="str">
            <v>TH03</v>
          </cell>
          <cell r="F286" t="str">
            <v>ATIVO</v>
          </cell>
          <cell r="G286" t="str">
            <v>AME485T02A0</v>
          </cell>
          <cell r="H286" t="str">
            <v>CAIXA PLASTICA ACIONADOR-IP20</v>
          </cell>
          <cell r="I286" t="str">
            <v>AME485T02A0 - C/ SUP. C/ BOTAO</v>
          </cell>
          <cell r="J286" t="str">
            <v>RBEA-A42</v>
          </cell>
        </row>
        <row r="287">
          <cell r="A287" t="str">
            <v>TH01000520</v>
          </cell>
          <cell r="B287" t="str">
            <v>TH010</v>
          </cell>
          <cell r="C287" t="str">
            <v>ACI</v>
          </cell>
          <cell r="D287" t="str">
            <v>AME</v>
          </cell>
          <cell r="E287" t="str">
            <v>TH01</v>
          </cell>
          <cell r="F287" t="str">
            <v>ATIVO</v>
          </cell>
          <cell r="G287" t="str">
            <v>AME485T06A0</v>
          </cell>
          <cell r="H287" t="str">
            <v>ACIONADOR MANUAL/SIRENE ENDER.</v>
          </cell>
          <cell r="I287" t="str">
            <v>AME485T06A0-IP20 QUEBRE O VIDR</v>
          </cell>
          <cell r="J287" t="str">
            <v>RABA-A01</v>
          </cell>
        </row>
        <row r="288">
          <cell r="A288" t="str">
            <v>TH01000521</v>
          </cell>
          <cell r="B288" t="str">
            <v>TH010</v>
          </cell>
          <cell r="C288" t="str">
            <v>ACI</v>
          </cell>
          <cell r="D288" t="str">
            <v>AME</v>
          </cell>
          <cell r="E288" t="str">
            <v>TH01</v>
          </cell>
          <cell r="F288" t="str">
            <v>ATIVO</v>
          </cell>
          <cell r="G288" t="str">
            <v>AME485T06B0</v>
          </cell>
          <cell r="H288" t="str">
            <v>ACIONADOR MANUAL/SIRENE ENDER.</v>
          </cell>
          <cell r="I288" t="str">
            <v>AME485T06B0-IP20 QUEBRE O VIDR</v>
          </cell>
          <cell r="J288" t="str">
            <v>RABA-A01</v>
          </cell>
        </row>
        <row r="289">
          <cell r="A289" t="str">
            <v>TH01000522</v>
          </cell>
          <cell r="B289" t="str">
            <v>TH010</v>
          </cell>
          <cell r="C289" t="str">
            <v>BOT</v>
          </cell>
          <cell r="D289" t="str">
            <v>NEB</v>
          </cell>
          <cell r="E289" t="str">
            <v>TH03</v>
          </cell>
          <cell r="F289" t="str">
            <v>ATIVO</v>
          </cell>
          <cell r="G289" t="str">
            <v>NEBCA105N</v>
          </cell>
          <cell r="H289" t="str">
            <v>BOTAO DE COMANDO E SINALIZAÇAO</v>
          </cell>
          <cell r="I289" t="str">
            <v>NEBCA105N - A PROVA DE EXPLOSAO</v>
          </cell>
          <cell r="J289" t="str">
            <v>RAAA-A01</v>
          </cell>
        </row>
        <row r="290">
          <cell r="A290" t="str">
            <v>TH01000523</v>
          </cell>
          <cell r="B290" t="str">
            <v>TH010</v>
          </cell>
          <cell r="C290" t="str">
            <v>ADE</v>
          </cell>
          <cell r="D290" t="str">
            <v>QSE</v>
          </cell>
          <cell r="E290" t="str">
            <v>TH03</v>
          </cell>
          <cell r="F290" t="str">
            <v>ATIVO</v>
          </cell>
          <cell r="G290" t="str">
            <v>QSE485T01A0</v>
          </cell>
          <cell r="H290" t="str">
            <v>ADESIVO FRONTAL EM POLICARBONATO</v>
          </cell>
          <cell r="I290" t="str">
            <v>QSE485T01A0 - SINOPTICO 18 LED</v>
          </cell>
          <cell r="J290" t="str">
            <v>RAAA-A01</v>
          </cell>
        </row>
        <row r="291">
          <cell r="A291" t="str">
            <v>TH01000524</v>
          </cell>
          <cell r="B291" t="str">
            <v>TH010</v>
          </cell>
          <cell r="C291" t="str">
            <v>KIT</v>
          </cell>
          <cell r="D291" t="str">
            <v>QSE</v>
          </cell>
          <cell r="E291" t="str">
            <v>TH05</v>
          </cell>
          <cell r="F291" t="str">
            <v>ATIVO</v>
          </cell>
          <cell r="G291" t="str">
            <v>QSE485T01A0</v>
          </cell>
          <cell r="H291" t="str">
            <v>KIT FERRAMENTA DE CORTE FRONTAL</v>
          </cell>
          <cell r="I291" t="str">
            <v>QSE485T01A0 - SINOPTICO 18 LED</v>
          </cell>
          <cell r="J291" t="str">
            <v>RAAA-A01</v>
          </cell>
        </row>
        <row r="292">
          <cell r="A292" t="str">
            <v>TH01000525</v>
          </cell>
          <cell r="B292" t="str">
            <v>TH010</v>
          </cell>
          <cell r="C292" t="str">
            <v>ADE</v>
          </cell>
          <cell r="D292" t="str">
            <v>MDC</v>
          </cell>
          <cell r="E292" t="str">
            <v>TH03</v>
          </cell>
          <cell r="F292" t="str">
            <v>ATIVO</v>
          </cell>
          <cell r="G292" t="str">
            <v>MDC485T01A0</v>
          </cell>
          <cell r="H292" t="str">
            <v>ADESIVO VINIL CAIXA MDLC SIGMA</v>
          </cell>
          <cell r="I292" t="str">
            <v>MDC485T01A0 - CX PATOLA PB-040</v>
          </cell>
          <cell r="J292" t="str">
            <v>RAAA-A01</v>
          </cell>
        </row>
        <row r="293">
          <cell r="A293" t="str">
            <v>TH01000526</v>
          </cell>
          <cell r="B293" t="str">
            <v>TH010</v>
          </cell>
          <cell r="C293" t="str">
            <v>ADE</v>
          </cell>
          <cell r="D293" t="str">
            <v>MDC</v>
          </cell>
          <cell r="E293" t="str">
            <v>TH03</v>
          </cell>
          <cell r="F293" t="str">
            <v>ATIVO</v>
          </cell>
          <cell r="G293" t="str">
            <v>MDC485T01B0</v>
          </cell>
          <cell r="H293" t="str">
            <v>ADESIVO VINIL CAIXA MDLC SAFIRA</v>
          </cell>
          <cell r="I293" t="str">
            <v>MDC485T01B0 - CX PATOLA PB-040</v>
          </cell>
          <cell r="J293" t="str">
            <v>RAAA-A01</v>
          </cell>
        </row>
        <row r="294">
          <cell r="A294" t="str">
            <v>TH01000526</v>
          </cell>
          <cell r="B294" t="str">
            <v>TH010</v>
          </cell>
          <cell r="C294" t="str">
            <v>ADE</v>
          </cell>
          <cell r="D294" t="str">
            <v>MDC</v>
          </cell>
          <cell r="E294" t="str">
            <v>TH03</v>
          </cell>
          <cell r="F294" t="str">
            <v>ATIVO</v>
          </cell>
          <cell r="G294" t="str">
            <v>MDC485T01B0</v>
          </cell>
          <cell r="H294" t="str">
            <v>ADESIVO VINIL CAIXA MDLC SAFIRA</v>
          </cell>
          <cell r="I294" t="str">
            <v>MDC485T01B0 - CX PATOLA PB-040</v>
          </cell>
          <cell r="J294" t="str">
            <v>RAAA-A01</v>
          </cell>
        </row>
        <row r="295">
          <cell r="A295" t="str">
            <v>TH01000528</v>
          </cell>
          <cell r="B295" t="str">
            <v>TH010</v>
          </cell>
          <cell r="C295" t="str">
            <v>SER</v>
          </cell>
          <cell r="D295" t="str">
            <v>PLO</v>
          </cell>
          <cell r="E295" t="str">
            <v>TH06</v>
          </cell>
          <cell r="F295" t="str">
            <v>ATIVO</v>
          </cell>
          <cell r="G295" t="str">
            <v>PLOTAGEM</v>
          </cell>
          <cell r="H295" t="str">
            <v>SERVIÇO PLOTAGEM DE DOCUMENTOS</v>
          </cell>
          <cell r="I295" t="str">
            <v>CONFECÇAO DE CIRCUITO IMPRESSO</v>
          </cell>
          <cell r="J295" t="str">
            <v>RAAA-A01</v>
          </cell>
        </row>
        <row r="296">
          <cell r="A296" t="str">
            <v>TH01000529</v>
          </cell>
          <cell r="B296" t="str">
            <v>TH010</v>
          </cell>
          <cell r="C296" t="str">
            <v>ACI</v>
          </cell>
          <cell r="D296" t="str">
            <v>AME</v>
          </cell>
          <cell r="E296" t="str">
            <v>TH01</v>
          </cell>
          <cell r="F296" t="str">
            <v>ATIVO</v>
          </cell>
          <cell r="G296" t="str">
            <v>AME485T02A0</v>
          </cell>
          <cell r="H296" t="str">
            <v>ACIONADOR MANUAL ENDER. IP-20</v>
          </cell>
          <cell r="I296" t="str">
            <v>AME485T02A0-APERTE AQUI</v>
          </cell>
          <cell r="J296" t="str">
            <v>RBEA-B42</v>
          </cell>
        </row>
        <row r="297">
          <cell r="A297" t="str">
            <v>TH01000530</v>
          </cell>
          <cell r="B297" t="str">
            <v>TH010</v>
          </cell>
          <cell r="C297" t="str">
            <v>CAR</v>
          </cell>
          <cell r="D297" t="str">
            <v>AME</v>
          </cell>
          <cell r="E297" t="str">
            <v>TH02</v>
          </cell>
          <cell r="F297" t="str">
            <v>ATIVO</v>
          </cell>
          <cell r="G297" t="str">
            <v>AME485T02A0</v>
          </cell>
          <cell r="H297" t="str">
            <v>CARTAO ELETRONICO</v>
          </cell>
          <cell r="I297" t="str">
            <v xml:space="preserve">AME485T02A0-APERTE AQUI </v>
          </cell>
          <cell r="J297" t="str">
            <v>RBEA-B42</v>
          </cell>
        </row>
        <row r="298">
          <cell r="A298" t="str">
            <v>TH01000531</v>
          </cell>
          <cell r="B298" t="str">
            <v>TH010</v>
          </cell>
          <cell r="C298" t="str">
            <v>ACI</v>
          </cell>
          <cell r="D298" t="str">
            <v>AME</v>
          </cell>
          <cell r="E298" t="str">
            <v>TH01</v>
          </cell>
          <cell r="F298" t="str">
            <v>ATIVO</v>
          </cell>
          <cell r="G298" t="str">
            <v>AME485T02B0</v>
          </cell>
          <cell r="H298" t="str">
            <v>ACIONADOR MANUAL ENDER. IP-20</v>
          </cell>
          <cell r="I298" t="str">
            <v>AME485T02B0-APERTE AQUI</v>
          </cell>
          <cell r="J298" t="str">
            <v>RBEA-B42</v>
          </cell>
        </row>
        <row r="299">
          <cell r="A299" t="str">
            <v>TH01000532</v>
          </cell>
          <cell r="B299" t="str">
            <v>TH010</v>
          </cell>
          <cell r="C299" t="str">
            <v>INT</v>
          </cell>
          <cell r="D299" t="str">
            <v>MDC</v>
          </cell>
          <cell r="E299" t="str">
            <v>TH01</v>
          </cell>
          <cell r="F299" t="str">
            <v>ATIVO</v>
          </cell>
          <cell r="G299" t="str">
            <v>MDC485T01B0</v>
          </cell>
          <cell r="H299" t="str">
            <v>INTERFACE END. P/ 1 PONTO CONV</v>
          </cell>
          <cell r="I299" t="str">
            <v>MDC485T01B0-CLASSE B - RESIN.</v>
          </cell>
          <cell r="J299" t="str">
            <v>RAEA-A420</v>
          </cell>
        </row>
        <row r="300">
          <cell r="A300" t="str">
            <v>TH01000533</v>
          </cell>
          <cell r="B300" t="str">
            <v>TH010</v>
          </cell>
          <cell r="C300" t="str">
            <v>CAR</v>
          </cell>
          <cell r="D300" t="str">
            <v>MDC</v>
          </cell>
          <cell r="E300" t="str">
            <v>TH02</v>
          </cell>
          <cell r="F300" t="str">
            <v>ATIVO</v>
          </cell>
          <cell r="G300" t="str">
            <v>MDC485T01B0</v>
          </cell>
          <cell r="H300" t="str">
            <v>CARTAO ELETRONICO</v>
          </cell>
          <cell r="I300" t="str">
            <v>MDC485T01B0-CLASSE B</v>
          </cell>
          <cell r="J300" t="str">
            <v>RAEA-A420</v>
          </cell>
        </row>
        <row r="301">
          <cell r="A301" t="str">
            <v>TH01000534</v>
          </cell>
          <cell r="B301" t="str">
            <v>TH010</v>
          </cell>
          <cell r="C301" t="str">
            <v>SOF</v>
          </cell>
          <cell r="D301" t="str">
            <v>IRI</v>
          </cell>
          <cell r="E301" t="str">
            <v>TH45</v>
          </cell>
          <cell r="F301" t="str">
            <v>ATIVO</v>
          </cell>
          <cell r="G301" t="str">
            <v>IRISAPT01A0</v>
          </cell>
          <cell r="H301" t="str">
            <v>SOFTWARE DE INTERFACE GRAFICA</v>
          </cell>
          <cell r="I301" t="str">
            <v>IRISAPT01A0 - IRIS 5.0</v>
          </cell>
          <cell r="J301" t="str">
            <v>RAAA-A500</v>
          </cell>
        </row>
        <row r="302">
          <cell r="A302" t="str">
            <v>TH01000535</v>
          </cell>
          <cell r="B302" t="str">
            <v>TH010</v>
          </cell>
          <cell r="C302" t="str">
            <v>LIC</v>
          </cell>
          <cell r="D302" t="str">
            <v>IRI</v>
          </cell>
          <cell r="E302" t="str">
            <v>TH45</v>
          </cell>
          <cell r="F302" t="str">
            <v>ATIVO</v>
          </cell>
          <cell r="G302" t="str">
            <v>IRISLCT01A0</v>
          </cell>
          <cell r="H302" t="str">
            <v>LICENÇA DE USO DE SOFTWARE</v>
          </cell>
          <cell r="I302" t="str">
            <v>IRISLCT01A0 - IRIS 5.0</v>
          </cell>
          <cell r="J302" t="str">
            <v>RAAA-A500</v>
          </cell>
        </row>
        <row r="303">
          <cell r="A303" t="str">
            <v>TH01000536</v>
          </cell>
          <cell r="B303" t="str">
            <v>TH010</v>
          </cell>
          <cell r="C303" t="str">
            <v>Sir</v>
          </cell>
          <cell r="D303" t="str">
            <v>CL-</v>
          </cell>
          <cell r="E303" t="str">
            <v>TH03</v>
          </cell>
          <cell r="F303" t="str">
            <v>ATIVO</v>
          </cell>
          <cell r="G303" t="str">
            <v>CL-207</v>
          </cell>
          <cell r="H303" t="str">
            <v>Sirene Eletronica</v>
          </cell>
          <cell r="I303" t="str">
            <v>Convencional - 24Vcc - CL-207</v>
          </cell>
          <cell r="J303">
            <v>0</v>
          </cell>
        </row>
        <row r="304">
          <cell r="A304" t="str">
            <v>TH01000537</v>
          </cell>
          <cell r="B304" t="str">
            <v>TH010</v>
          </cell>
          <cell r="C304" t="str">
            <v>Sir</v>
          </cell>
          <cell r="D304" t="str">
            <v>CL-</v>
          </cell>
          <cell r="E304" t="str">
            <v>TH03</v>
          </cell>
          <cell r="F304" t="str">
            <v>ATIVO</v>
          </cell>
          <cell r="G304" t="str">
            <v>CL-207 L</v>
          </cell>
          <cell r="H304" t="str">
            <v>Sirene Eletronica com Indicador Visual</v>
          </cell>
          <cell r="I304" t="str">
            <v>Convencional - 24Vcc - CL-207 L</v>
          </cell>
          <cell r="J304">
            <v>0</v>
          </cell>
        </row>
        <row r="305">
          <cell r="A305" t="str">
            <v>TH01000538</v>
          </cell>
          <cell r="B305" t="str">
            <v>TH010</v>
          </cell>
          <cell r="C305" t="str">
            <v>CAI</v>
          </cell>
          <cell r="D305" t="str">
            <v>AME</v>
          </cell>
          <cell r="E305" t="str">
            <v>TH03</v>
          </cell>
          <cell r="F305" t="str">
            <v>ATIVO</v>
          </cell>
          <cell r="G305" t="str">
            <v>AME485T02A0</v>
          </cell>
          <cell r="H305" t="str">
            <v>CAIXA PLASTICA ACIONADOR-IP20</v>
          </cell>
          <cell r="I305" t="str">
            <v>Convencional - Chander Fire</v>
          </cell>
          <cell r="J305">
            <v>0</v>
          </cell>
        </row>
        <row r="306">
          <cell r="A306" t="str">
            <v>TH01000539</v>
          </cell>
          <cell r="B306" t="str">
            <v>TH010</v>
          </cell>
          <cell r="C306" t="str">
            <v>INT</v>
          </cell>
          <cell r="D306" t="str">
            <v>MCB</v>
          </cell>
          <cell r="E306" t="str">
            <v>TH01</v>
          </cell>
          <cell r="F306" t="str">
            <v>ATIVO</v>
          </cell>
          <cell r="G306" t="str">
            <v>MCB485T02A0</v>
          </cell>
          <cell r="H306" t="str">
            <v>INTERFACE END. P/ 1 ZONA CONV.</v>
          </cell>
          <cell r="I306" t="str">
            <v>MCB485T02A0-CLASSE B</v>
          </cell>
          <cell r="J306" t="str">
            <v>RABA-C42</v>
          </cell>
        </row>
        <row r="307">
          <cell r="A307" t="str">
            <v>TH01000540</v>
          </cell>
          <cell r="B307" t="str">
            <v>TH010</v>
          </cell>
          <cell r="C307" t="str">
            <v>INT</v>
          </cell>
          <cell r="D307" t="str">
            <v>MCB</v>
          </cell>
          <cell r="E307" t="str">
            <v>TH01</v>
          </cell>
          <cell r="F307" t="str">
            <v>ATIVO</v>
          </cell>
          <cell r="G307" t="str">
            <v>MCB485T02B0</v>
          </cell>
          <cell r="H307" t="str">
            <v>INTERFACE END. P/ 1 ZONA CONV.</v>
          </cell>
          <cell r="I307" t="str">
            <v>MCB485T02B0-CLASSE B</v>
          </cell>
          <cell r="J307" t="str">
            <v>RABA-C42</v>
          </cell>
        </row>
        <row r="308">
          <cell r="A308" t="str">
            <v>TH01000541</v>
          </cell>
          <cell r="B308" t="str">
            <v>TH010</v>
          </cell>
          <cell r="C308" t="str">
            <v>CAR</v>
          </cell>
          <cell r="D308" t="str">
            <v>PAE</v>
          </cell>
          <cell r="E308" t="str">
            <v>TH02</v>
          </cell>
          <cell r="F308">
            <v>0</v>
          </cell>
          <cell r="G308" t="str">
            <v>PAE485T01B0</v>
          </cell>
          <cell r="H308" t="str">
            <v>CARTAO ELETRONICO</v>
          </cell>
          <cell r="I308" t="str">
            <v>FNT-PAE485T01B0</v>
          </cell>
          <cell r="J308" t="str">
            <v>RAAA-C01</v>
          </cell>
        </row>
        <row r="309">
          <cell r="A309" t="str">
            <v>TH01000542</v>
          </cell>
          <cell r="B309" t="str">
            <v>TH010</v>
          </cell>
          <cell r="C309" t="str">
            <v>Ser</v>
          </cell>
          <cell r="D309" t="str">
            <v>SER</v>
          </cell>
          <cell r="E309" t="str">
            <v>TH04</v>
          </cell>
          <cell r="F309" t="str">
            <v>ATIVO</v>
          </cell>
          <cell r="G309" t="str">
            <v>SERVIÇOS</v>
          </cell>
          <cell r="H309" t="str">
            <v>Serviços de Instalação</v>
          </cell>
          <cell r="I309" t="str">
            <v>Mão de Obra</v>
          </cell>
          <cell r="J309">
            <v>0</v>
          </cell>
        </row>
        <row r="310">
          <cell r="A310" t="str">
            <v>TH01000543</v>
          </cell>
          <cell r="B310" t="str">
            <v>TH010</v>
          </cell>
          <cell r="C310" t="str">
            <v>Qua</v>
          </cell>
          <cell r="D310" t="str">
            <v>QCA</v>
          </cell>
          <cell r="E310" t="str">
            <v>TH01</v>
          </cell>
          <cell r="F310" t="str">
            <v>ATIVO</v>
          </cell>
          <cell r="G310" t="str">
            <v>QCABT01A</v>
          </cell>
          <cell r="H310" t="str">
            <v>Quadro de Iluminação de Torres</v>
          </cell>
          <cell r="I310" t="str">
            <v>QCABT01A 6 Lâmpadas - 24/48 Vcc</v>
          </cell>
          <cell r="J310" t="str">
            <v>RAFA-A01</v>
          </cell>
        </row>
        <row r="311">
          <cell r="A311" t="str">
            <v>TH01000544</v>
          </cell>
          <cell r="B311" t="str">
            <v>TH010</v>
          </cell>
          <cell r="C311" t="str">
            <v>SIN</v>
          </cell>
          <cell r="D311" t="str">
            <v>SAV</v>
          </cell>
          <cell r="E311" t="str">
            <v>TH01</v>
          </cell>
          <cell r="F311" t="str">
            <v>ATIVO</v>
          </cell>
          <cell r="G311" t="str">
            <v>SAV485T01A1</v>
          </cell>
          <cell r="H311" t="str">
            <v>SINALIZADOR AUDIOVISUAL ENDER.</v>
          </cell>
          <cell r="I311" t="str">
            <v>SAV485T01A1-IP-55 - LED</v>
          </cell>
          <cell r="J311" t="str">
            <v>RAEA-C42</v>
          </cell>
        </row>
        <row r="312">
          <cell r="A312" t="str">
            <v>TH01000545</v>
          </cell>
          <cell r="B312" t="str">
            <v>TH010</v>
          </cell>
          <cell r="C312" t="str">
            <v>ACI</v>
          </cell>
          <cell r="D312" t="str">
            <v>AME</v>
          </cell>
          <cell r="E312" t="str">
            <v>TH01</v>
          </cell>
          <cell r="F312" t="str">
            <v>ATIVO</v>
          </cell>
          <cell r="G312" t="str">
            <v>AME485T04B0</v>
          </cell>
          <cell r="H312" t="str">
            <v>ACIONADOR MANUAL ENDER. IP-55</v>
          </cell>
          <cell r="I312" t="str">
            <v>AME485T04B0-LEVANTE E APERTE AQUI</v>
          </cell>
          <cell r="J312" t="str">
            <v>RACA-A40</v>
          </cell>
        </row>
        <row r="313">
          <cell r="A313" t="str">
            <v>TH01000546</v>
          </cell>
          <cell r="B313" t="str">
            <v>TH010</v>
          </cell>
          <cell r="C313" t="str">
            <v>ACI</v>
          </cell>
          <cell r="D313" t="str">
            <v>AME</v>
          </cell>
          <cell r="E313" t="str">
            <v>TH01</v>
          </cell>
          <cell r="F313" t="str">
            <v>ATIVO</v>
          </cell>
          <cell r="G313" t="str">
            <v>AME485T04A1</v>
          </cell>
          <cell r="H313" t="str">
            <v>ACIONADOR MANUAL ENDER. IP-55</v>
          </cell>
          <cell r="I313" t="str">
            <v>AME485T04A1-LEVANTE-RESINA 3x</v>
          </cell>
          <cell r="J313" t="str">
            <v>RACA-A40</v>
          </cell>
        </row>
        <row r="314">
          <cell r="A314" t="str">
            <v>TH01000547</v>
          </cell>
          <cell r="B314" t="str">
            <v>TH010</v>
          </cell>
          <cell r="C314" t="str">
            <v>SIN</v>
          </cell>
          <cell r="D314" t="str">
            <v>SAV</v>
          </cell>
          <cell r="E314" t="str">
            <v>TH01</v>
          </cell>
          <cell r="F314" t="str">
            <v>ATIVO</v>
          </cell>
          <cell r="G314" t="str">
            <v>SAV485T01A2</v>
          </cell>
          <cell r="H314" t="str">
            <v>SINALIZADOR AUDIOVISUAL ENDER.</v>
          </cell>
          <cell r="I314" t="str">
            <v xml:space="preserve">SAV485T01A2-IP-55 (RESINA 3X) </v>
          </cell>
          <cell r="J314" t="str">
            <v>RAEA-C42</v>
          </cell>
        </row>
        <row r="315">
          <cell r="A315" t="str">
            <v>TH01000548</v>
          </cell>
          <cell r="B315" t="str">
            <v>TH010</v>
          </cell>
          <cell r="C315" t="str">
            <v>CON</v>
          </cell>
          <cell r="D315" t="str">
            <v>MCD</v>
          </cell>
          <cell r="E315" t="str">
            <v>TH03</v>
          </cell>
          <cell r="F315" t="str">
            <v>ATIVO</v>
          </cell>
          <cell r="G315" t="str">
            <v>MCD485T01A0</v>
          </cell>
          <cell r="H315" t="str">
            <v>CONVERSOR USB PARA RS485/422</v>
          </cell>
          <cell r="I315" t="str">
            <v>1 PORTA USB PARA 1 PORTA RS485/422</v>
          </cell>
          <cell r="J315">
            <v>0</v>
          </cell>
        </row>
        <row r="316">
          <cell r="A316" t="str">
            <v>TH01000549</v>
          </cell>
          <cell r="B316" t="str">
            <v>TH010</v>
          </cell>
          <cell r="C316" t="str">
            <v>VÁL</v>
          </cell>
          <cell r="D316">
            <v>0</v>
          </cell>
          <cell r="E316" t="str">
            <v>TH03</v>
          </cell>
          <cell r="F316" t="str">
            <v>ATIVO</v>
          </cell>
          <cell r="G316">
            <v>0</v>
          </cell>
          <cell r="H316" t="str">
            <v>VÁLVULA SOLENÓIDE MINI 2V ¼” 24VCC  </v>
          </cell>
          <cell r="I316" t="str">
            <v>MS61282-25-02 (WERK SCHOTT)</v>
          </cell>
          <cell r="J316">
            <v>0</v>
          </cell>
        </row>
        <row r="317">
          <cell r="A317" t="str">
            <v>TH01000550</v>
          </cell>
          <cell r="B317" t="str">
            <v>TH010</v>
          </cell>
          <cell r="C317" t="str">
            <v>CON</v>
          </cell>
          <cell r="D317">
            <v>0</v>
          </cell>
          <cell r="E317" t="str">
            <v>TH03</v>
          </cell>
          <cell r="F317" t="str">
            <v>ATIVO</v>
          </cell>
          <cell r="G317">
            <v>0</v>
          </cell>
          <cell r="H317" t="str">
            <v>CONEXÃO RETA PAINEL 6MM</v>
          </cell>
          <cell r="I317" t="str">
            <v>PM-06 (WERK SCHOTT)</v>
          </cell>
          <cell r="J317">
            <v>0</v>
          </cell>
        </row>
        <row r="318">
          <cell r="A318" t="str">
            <v>TH01000551</v>
          </cell>
          <cell r="B318" t="str">
            <v>TH010</v>
          </cell>
          <cell r="C318" t="str">
            <v>PRE</v>
          </cell>
          <cell r="D318">
            <v>0</v>
          </cell>
          <cell r="E318" t="str">
            <v>TH03</v>
          </cell>
          <cell r="F318" t="str">
            <v>ATIVO</v>
          </cell>
          <cell r="G318">
            <v>0</v>
          </cell>
          <cell r="H318" t="str">
            <v>PRESSOSTATO DE DIAFRAGMA 42V</v>
          </cell>
          <cell r="I318" t="str">
            <v>CÓD. 0166 408 03 3 031 TERM. ESP.</v>
          </cell>
          <cell r="J318">
            <v>0</v>
          </cell>
        </row>
        <row r="319">
          <cell r="A319" t="str">
            <v>TH01000552</v>
          </cell>
          <cell r="B319" t="str">
            <v>TH010</v>
          </cell>
          <cell r="C319" t="str">
            <v>DET</v>
          </cell>
          <cell r="D319" t="str">
            <v>DTC</v>
          </cell>
          <cell r="E319" t="str">
            <v>TH03</v>
          </cell>
          <cell r="F319" t="str">
            <v>ATIVO</v>
          </cell>
          <cell r="G319" t="str">
            <v>DTCONVT02A</v>
          </cell>
          <cell r="H319" t="str">
            <v>DETECTOR TERMICO - TEMP. FIXA</v>
          </cell>
          <cell r="I319" t="str">
            <v>DTCONVT02A - TERMICO CONVENCIONAL</v>
          </cell>
          <cell r="J319">
            <v>0</v>
          </cell>
        </row>
        <row r="320">
          <cell r="A320" t="str">
            <v>TH01000553</v>
          </cell>
          <cell r="B320" t="str">
            <v>TH010</v>
          </cell>
          <cell r="C320" t="str">
            <v>CAR</v>
          </cell>
          <cell r="D320" t="str">
            <v>AMC</v>
          </cell>
          <cell r="E320" t="str">
            <v>TH02</v>
          </cell>
          <cell r="F320" t="str">
            <v>ATIVO</v>
          </cell>
          <cell r="G320" t="str">
            <v>AMCONVT01A0</v>
          </cell>
          <cell r="H320" t="str">
            <v>CARTAO ELETRONICO</v>
          </cell>
          <cell r="I320" t="str">
            <v>AMCONVT01A0 - QUEBRE O VIDRO</v>
          </cell>
          <cell r="J320">
            <v>0</v>
          </cell>
        </row>
        <row r="321">
          <cell r="A321" t="str">
            <v>TH01000554</v>
          </cell>
          <cell r="B321" t="str">
            <v>TH010</v>
          </cell>
          <cell r="C321" t="str">
            <v>CAR</v>
          </cell>
          <cell r="D321" t="str">
            <v>ROA</v>
          </cell>
          <cell r="E321" t="str">
            <v>TH02</v>
          </cell>
          <cell r="F321" t="str">
            <v>ATIVO</v>
          </cell>
          <cell r="G321" t="str">
            <v>ROAB117149/1</v>
          </cell>
          <cell r="H321" t="str">
            <v>CARTAO ELETRONICO</v>
          </cell>
          <cell r="I321" t="str">
            <v>PROTETOR DE SURTOS ELÉTRICOS</v>
          </cell>
          <cell r="J321">
            <v>0</v>
          </cell>
        </row>
        <row r="322">
          <cell r="A322" t="str">
            <v>TH01000555</v>
          </cell>
          <cell r="B322" t="str">
            <v>TH010</v>
          </cell>
          <cell r="C322" t="str">
            <v>DET</v>
          </cell>
          <cell r="D322" t="str">
            <v>WGD</v>
          </cell>
          <cell r="E322" t="str">
            <v>TH03</v>
          </cell>
          <cell r="F322" t="str">
            <v>ATIVO</v>
          </cell>
          <cell r="G322" t="str">
            <v>WGD-INDUSTRIAL</v>
          </cell>
          <cell r="H322" t="str">
            <v>DETECTOR DE GASES TOXICOS</v>
          </cell>
          <cell r="I322" t="str">
            <v xml:space="preserve">WHITE - WGD - INDUSTRIAL </v>
          </cell>
          <cell r="J322">
            <v>0</v>
          </cell>
        </row>
        <row r="323">
          <cell r="A323" t="str">
            <v>TH01000556</v>
          </cell>
          <cell r="B323" t="str">
            <v>TH010</v>
          </cell>
          <cell r="C323" t="str">
            <v>KIT</v>
          </cell>
          <cell r="D323" t="str">
            <v>SAE</v>
          </cell>
          <cell r="E323" t="str">
            <v>TH01</v>
          </cell>
          <cell r="F323" t="str">
            <v>ATIVO</v>
          </cell>
          <cell r="G323" t="str">
            <v>SAE485T03A1</v>
          </cell>
          <cell r="H323" t="str">
            <v xml:space="preserve">KIT SIRENE PNEUMATICA ENDER.  </v>
          </cell>
          <cell r="I323" t="str">
            <v>SAE485T03A1 - BITONAL 130dB@2m</v>
          </cell>
          <cell r="J323" t="str">
            <v>RAAA-A01</v>
          </cell>
        </row>
        <row r="324">
          <cell r="A324" t="str">
            <v>TH01000557</v>
          </cell>
          <cell r="B324" t="str">
            <v>TH010</v>
          </cell>
          <cell r="C324" t="str">
            <v>PAI</v>
          </cell>
          <cell r="D324" t="str">
            <v>PAE</v>
          </cell>
          <cell r="E324" t="str">
            <v>TH01</v>
          </cell>
          <cell r="F324" t="str">
            <v>ATIVO</v>
          </cell>
          <cell r="G324" t="str">
            <v>PAE485T02B6</v>
          </cell>
          <cell r="H324" t="str">
            <v>PAINEL DE ALARME DE INCENDIO</v>
          </cell>
          <cell r="I324" t="str">
            <v>PAE485T02B5 - SAFIRA 485. CX MET. VERM</v>
          </cell>
          <cell r="J324" t="str">
            <v>RAAA-A01</v>
          </cell>
        </row>
        <row r="325">
          <cell r="A325" t="str">
            <v>TH01000557</v>
          </cell>
          <cell r="B325" t="str">
            <v>TH010</v>
          </cell>
          <cell r="C325" t="str">
            <v>SER</v>
          </cell>
          <cell r="D325" t="str">
            <v>SER</v>
          </cell>
          <cell r="E325" t="str">
            <v>TH04</v>
          </cell>
          <cell r="F325" t="str">
            <v>ATIVO</v>
          </cell>
          <cell r="G325" t="str">
            <v>SERVIÇOS</v>
          </cell>
          <cell r="H325" t="str">
            <v>SERVIÇOS</v>
          </cell>
          <cell r="I325" t="str">
            <v>PROJETO EXECUTIVO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>TH01000558</v>
          </cell>
          <cell r="B355" t="str">
            <v>TH010</v>
          </cell>
          <cell r="C355" t="str">
            <v>SER</v>
          </cell>
          <cell r="D355" t="str">
            <v>SER</v>
          </cell>
          <cell r="E355" t="str">
            <v>TH04</v>
          </cell>
          <cell r="F355" t="str">
            <v>ATIVO</v>
          </cell>
          <cell r="G355" t="str">
            <v>SERVIÇOS</v>
          </cell>
          <cell r="H355" t="str">
            <v>SERVIÇOS</v>
          </cell>
          <cell r="I355" t="str">
            <v>PROJETO DE IMPLANTAÇÃO</v>
          </cell>
          <cell r="J355">
            <v>0</v>
          </cell>
        </row>
        <row r="356">
          <cell r="A356" t="str">
            <v>TH01000558</v>
          </cell>
          <cell r="B356" t="str">
            <v>TH010</v>
          </cell>
          <cell r="C356" t="str">
            <v>SIN</v>
          </cell>
          <cell r="D356" t="str">
            <v>SG2</v>
          </cell>
          <cell r="E356" t="str">
            <v>TH01</v>
          </cell>
          <cell r="F356" t="str">
            <v>ATIVO</v>
          </cell>
          <cell r="G356" t="str">
            <v>SG200-BOSCH</v>
          </cell>
          <cell r="H356" t="str">
            <v>SINALIZADOR SONORO CONV.</v>
          </cell>
          <cell r="I356" t="str">
            <v>SG200-BOSCH-IP-65 114dB (A)</v>
          </cell>
          <cell r="J356">
            <v>0</v>
          </cell>
        </row>
        <row r="357">
          <cell r="A357" t="str">
            <v>TH01000559</v>
          </cell>
          <cell r="B357" t="str">
            <v>TH010</v>
          </cell>
          <cell r="C357" t="str">
            <v>SIN</v>
          </cell>
          <cell r="D357" t="str">
            <v>BL2</v>
          </cell>
          <cell r="E357" t="str">
            <v>TH01</v>
          </cell>
          <cell r="F357" t="str">
            <v>ATIVO</v>
          </cell>
          <cell r="G357" t="str">
            <v>BL200-BOSCH</v>
          </cell>
          <cell r="H357" t="str">
            <v>SINALIZADOR VISUAL CONV.</v>
          </cell>
          <cell r="I357" t="str">
            <v>BL200-BOSCH-IP-65 1,3J - XENON</v>
          </cell>
          <cell r="J357">
            <v>0</v>
          </cell>
        </row>
        <row r="358">
          <cell r="A358" t="str">
            <v>TH01000560</v>
          </cell>
          <cell r="B358" t="str">
            <v>TH010</v>
          </cell>
          <cell r="C358" t="str">
            <v>SUP</v>
          </cell>
          <cell r="D358">
            <v>0</v>
          </cell>
          <cell r="E358" t="str">
            <v>TH01</v>
          </cell>
          <cell r="F358" t="str">
            <v>ATIVO</v>
          </cell>
          <cell r="G358">
            <v>0</v>
          </cell>
          <cell r="H358" t="str">
            <v>SUPORTE PARA CILINDRO CO2</v>
          </cell>
          <cell r="I358">
            <v>0</v>
          </cell>
          <cell r="J358">
            <v>0</v>
          </cell>
        </row>
        <row r="359">
          <cell r="A359" t="str">
            <v>TH01000561</v>
          </cell>
          <cell r="B359" t="str">
            <v>TH010</v>
          </cell>
          <cell r="C359" t="str">
            <v>GAB</v>
          </cell>
          <cell r="D359">
            <v>0</v>
          </cell>
          <cell r="E359" t="str">
            <v>TH01</v>
          </cell>
          <cell r="F359" t="str">
            <v>ATIVO</v>
          </cell>
          <cell r="G359">
            <v>0</v>
          </cell>
          <cell r="H359" t="str">
            <v>GABINETE IP55 PARA MCC485T01A</v>
          </cell>
          <cell r="I359" t="str">
            <v>ATÉ 10 MODULOS CELULA DE CARGA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>TH01000562</v>
          </cell>
          <cell r="B361" t="str">
            <v>TH010</v>
          </cell>
          <cell r="C361" t="str">
            <v>INT</v>
          </cell>
          <cell r="D361" t="str">
            <v>MCB</v>
          </cell>
          <cell r="E361" t="str">
            <v>TH01</v>
          </cell>
          <cell r="F361" t="str">
            <v>ATIVO</v>
          </cell>
          <cell r="G361" t="str">
            <v>MCB485T01B0</v>
          </cell>
          <cell r="H361" t="str">
            <v>INTERFACE END. P/ 2 ZONA CONV.</v>
          </cell>
          <cell r="I361" t="str">
            <v>MCB485T01A0-CLASSE B</v>
          </cell>
          <cell r="J361" t="str">
            <v>RAAA-D42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35" displayName="Tabela35" ref="A1:J48" totalsRowShown="0" headerRowDxfId="12" dataDxfId="10" headerRowBorderDxfId="11">
  <autoFilter ref="A1:J48" xr:uid="{00000000-0009-0000-0100-000004000000}"/>
  <sortState xmlns:xlrd2="http://schemas.microsoft.com/office/spreadsheetml/2017/richdata2" ref="A2:J47">
    <sortCondition ref="E1:E47"/>
  </sortState>
  <tableColumns count="10">
    <tableColumn id="1" xr3:uid="{00000000-0010-0000-0000-000001000000}" name="ITEM" dataDxfId="9">
      <calculatedColumnFormula>A1+1</calculatedColumnFormula>
    </tableColumn>
    <tableColumn id="3" xr3:uid="{00000000-0010-0000-0000-000003000000}" name="CÓDIGO" dataDxfId="8"/>
    <tableColumn id="2" xr3:uid="{00000000-0010-0000-0000-000002000000}" name="FAMILIA" dataDxfId="7">
      <calculatedColumnFormula>VLOOKUP($B2,'[1]Base de Dados'!$A$1:$E$100001,5,FALSE)</calculatedColumnFormula>
    </tableColumn>
    <tableColumn id="5" xr3:uid="{00000000-0010-0000-0000-000005000000}" name="STATUS" dataDxfId="6">
      <calculatedColumnFormula>VLOOKUP($B2,'[1]Base de Dados'!$A$1:$F$100001,6,FALSE)</calculatedColumnFormula>
    </tableColumn>
    <tableColumn id="6" xr3:uid="{00000000-0010-0000-0000-000006000000}" name="MODELO" dataDxfId="5">
      <calculatedColumnFormula>VLOOKUP($B2,'[1]Base de Dados'!$A$1:$G$100001,7,FALSE)</calculatedColumnFormula>
    </tableColumn>
    <tableColumn id="7" xr3:uid="{00000000-0010-0000-0000-000007000000}" name="DESCRIÇÃO DO PRODUTO" dataDxfId="4">
      <calculatedColumnFormula>VLOOKUP($B2,'[1]Base de Dados'!$A$1:$H$100020,8,FALSE)</calculatedColumnFormula>
    </tableColumn>
    <tableColumn id="9" xr3:uid="{00000000-0010-0000-0000-000009000000}" name="CARACTERISTICA" dataDxfId="3">
      <calculatedColumnFormula>VLOOKUP($B2,'[1]Base de Dados'!$A$1:$I$100001,9,FALSE)</calculatedColumnFormula>
    </tableColumn>
    <tableColumn id="8" xr3:uid="{00000000-0010-0000-0000-000008000000}" name="REVISÃO" dataDxfId="2">
      <calculatedColumnFormula>VLOOKUP($B2,'[1]Base de Dados'!$A$1:$J$100001,10,FALSE)</calculatedColumnFormula>
    </tableColumn>
    <tableColumn id="10" xr3:uid="{00000000-0010-0000-0000-00000A000000}" name="Consumo (A) Supervisão" dataDxfId="1"/>
    <tableColumn id="11" xr3:uid="{00000000-0010-0000-0000-00000B000000}" name="Consumo (A) Alarm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arrow"/>
        </a:ln>
      </a:spPr>
      <a:bodyPr/>
      <a:lstStyle/>
      <a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J48"/>
  <sheetViews>
    <sheetView workbookViewId="0">
      <selection activeCell="I16" sqref="I16:J16"/>
    </sheetView>
  </sheetViews>
  <sheetFormatPr defaultColWidth="9.109375" defaultRowHeight="14.4"/>
  <cols>
    <col min="1" max="1" width="10.6640625" style="3" customWidth="1"/>
    <col min="2" max="5" width="16.6640625" style="2" customWidth="1"/>
    <col min="6" max="6" width="37.6640625" style="11" bestFit="1" customWidth="1"/>
    <col min="7" max="7" width="30" style="11" bestFit="1" customWidth="1"/>
    <col min="8" max="8" width="17.33203125" style="2" bestFit="1" customWidth="1"/>
    <col min="9" max="10" width="16.6640625" style="2" customWidth="1"/>
    <col min="11" max="16384" width="9.109375" style="2"/>
  </cols>
  <sheetData>
    <row r="1" spans="1:10" s="8" customFormat="1" ht="71.25" customHeight="1">
      <c r="A1" s="6" t="s">
        <v>4</v>
      </c>
      <c r="B1" s="7" t="s">
        <v>0</v>
      </c>
      <c r="C1" s="7" t="s">
        <v>5</v>
      </c>
      <c r="D1" s="7" t="s">
        <v>6</v>
      </c>
      <c r="E1" s="7" t="s">
        <v>1</v>
      </c>
      <c r="F1" s="7" t="s">
        <v>2</v>
      </c>
      <c r="G1" s="7" t="s">
        <v>7</v>
      </c>
      <c r="H1" s="7" t="s">
        <v>8</v>
      </c>
      <c r="I1" s="8" t="s">
        <v>9</v>
      </c>
      <c r="J1" s="8" t="s">
        <v>10</v>
      </c>
    </row>
    <row r="2" spans="1:10">
      <c r="A2" s="9">
        <v>1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10">
        <v>0</v>
      </c>
      <c r="J2" s="10">
        <v>0</v>
      </c>
    </row>
    <row r="3" spans="1:10">
      <c r="A3" s="3">
        <f t="shared" ref="A3:A12" si="0">A2+1</f>
        <v>2</v>
      </c>
      <c r="B3" s="2" t="s">
        <v>3</v>
      </c>
      <c r="C3" s="2" t="str">
        <f>VLOOKUP($B3,'[1]Base de Dados'!$A$1:$E$100001,5,FALSE)</f>
        <v>TH01</v>
      </c>
      <c r="D3" s="2" t="s">
        <v>38</v>
      </c>
      <c r="E3" s="2" t="str">
        <f>VLOOKUP($B3,'[1]Base de Dados'!$A$1:$G$100001,7,FALSE)</f>
        <v>AME485T02A0</v>
      </c>
      <c r="F3" s="11" t="str">
        <f>VLOOKUP($B3,'[1]Base de Dados'!$A$1:$H$100020,8,FALSE)</f>
        <v>ACIONADOR MANUAL ENDER. IP-20</v>
      </c>
      <c r="G3" s="11" t="str">
        <f>VLOOKUP($B3,'[1]Base de Dados'!$A$1:$I$100001,9,FALSE)</f>
        <v>AME485T02A0-APERTE AQUI</v>
      </c>
      <c r="H3" s="2" t="str">
        <f>VLOOKUP($B3,'[1]Base de Dados'!$A$1:$J$100001,10,FALSE)</f>
        <v>RBEA-B42</v>
      </c>
      <c r="I3" s="12">
        <v>1.6999999999999999E-3</v>
      </c>
      <c r="J3" s="12">
        <v>6.4999999999999997E-3</v>
      </c>
    </row>
    <row r="4" spans="1:10">
      <c r="A4" s="3">
        <f t="shared" si="0"/>
        <v>3</v>
      </c>
      <c r="B4" s="1" t="s">
        <v>11</v>
      </c>
      <c r="C4" s="2" t="str">
        <f>VLOOKUP($B4,'[1]Base de Dados'!$A$1:$E$100001,5,FALSE)</f>
        <v>TH01</v>
      </c>
      <c r="D4" s="2" t="str">
        <f>VLOOKUP($B4,'[1]Base de Dados'!$A$1:$F$100001,6,FALSE)</f>
        <v>ATIVO</v>
      </c>
      <c r="E4" s="2" t="str">
        <f>VLOOKUP($B4,'[1]Base de Dados'!$A$1:$G$100001,7,FALSE)</f>
        <v>AME485T02B0</v>
      </c>
      <c r="F4" s="11" t="str">
        <f>VLOOKUP($B4,'[1]Base de Dados'!$A$1:$H$100020,8,FALSE)</f>
        <v>ACIONADOR MANUAL ENDER. IP-20</v>
      </c>
      <c r="G4" s="11" t="str">
        <f>VLOOKUP($B4,'[1]Base de Dados'!$A$1:$I$100001,9,FALSE)</f>
        <v>AME485T02B0-APERTE AQUI</v>
      </c>
      <c r="H4" s="2" t="str">
        <f>VLOOKUP($B4,'[1]Base de Dados'!$A$1:$J$100001,10,FALSE)</f>
        <v>RBEA-B42</v>
      </c>
      <c r="I4" s="12">
        <v>1.6999999999999999E-3</v>
      </c>
      <c r="J4" s="12">
        <v>6.4999999999999997E-3</v>
      </c>
    </row>
    <row r="5" spans="1:10">
      <c r="A5" s="3">
        <f t="shared" si="0"/>
        <v>4</v>
      </c>
      <c r="B5" s="15" t="s">
        <v>46</v>
      </c>
      <c r="C5" s="2" t="str">
        <f>VLOOKUP($B5,'[1]Base de Dados'!$A$1:$E$100001,5,FALSE)</f>
        <v>TH01</v>
      </c>
      <c r="D5" s="2" t="str">
        <f>VLOOKUP($B5,'[1]Base de Dados'!$A$1:$F$100001,6,FALSE)</f>
        <v>ATIVO</v>
      </c>
      <c r="E5" s="2" t="str">
        <f>VLOOKUP($B5,'[1]Base de Dados'!$A$1:$G$100001,7,FALSE)</f>
        <v>AME485T03A0</v>
      </c>
      <c r="F5" s="11" t="str">
        <f>VLOOKUP($B5,'[1]Base de Dados'!$A$1:$H$100020,8,FALSE)</f>
        <v>ACIONADOR MANUAL ENDER. IP-20</v>
      </c>
      <c r="G5" s="11" t="str">
        <f>VLOOKUP($B5,'[1]Base de Dados'!$A$1:$I$100001,9,FALSE)</f>
        <v>AME485T03A0-LEVANTE E APERTE AQUI</v>
      </c>
      <c r="H5" s="2" t="str">
        <f>VLOOKUP($B5,'[1]Base de Dados'!$A$1:$J$100001,10,FALSE)</f>
        <v>RCAA-C40</v>
      </c>
      <c r="I5" s="12">
        <v>6.8999999999999999E-3</v>
      </c>
      <c r="J5" s="12">
        <v>1.23E-2</v>
      </c>
    </row>
    <row r="6" spans="1:10">
      <c r="A6" s="3">
        <f t="shared" si="0"/>
        <v>5</v>
      </c>
      <c r="B6" s="15" t="s">
        <v>47</v>
      </c>
      <c r="C6" s="2" t="str">
        <f>VLOOKUP($B6,'[1]Base de Dados'!$A$1:$E$100001,5,FALSE)</f>
        <v>TH01</v>
      </c>
      <c r="D6" s="2" t="str">
        <f>VLOOKUP($B6,'[1]Base de Dados'!$A$1:$F$100001,6,FALSE)</f>
        <v>ATIVO</v>
      </c>
      <c r="E6" s="2" t="str">
        <f>VLOOKUP($B6,'[1]Base de Dados'!$A$1:$G$100001,7,FALSE)</f>
        <v>AME485T03B0</v>
      </c>
      <c r="F6" s="11" t="str">
        <f>VLOOKUP($B6,'[1]Base de Dados'!$A$1:$H$100020,8,FALSE)</f>
        <v>ACIONADOR MANUAL ENDER. IP-20</v>
      </c>
      <c r="G6" s="11" t="str">
        <f>VLOOKUP($B6,'[1]Base de Dados'!$A$1:$I$100001,9,FALSE)</f>
        <v>AME485T03B0-LEVANTE E APERTE AQUI</v>
      </c>
      <c r="H6" s="2" t="str">
        <f>VLOOKUP($B6,'[1]Base de Dados'!$A$1:$J$100001,10,FALSE)</f>
        <v>RCAA-C40</v>
      </c>
      <c r="I6" s="12">
        <v>6.8999999999999999E-3</v>
      </c>
      <c r="J6" s="12">
        <v>1.23E-2</v>
      </c>
    </row>
    <row r="7" spans="1:10">
      <c r="A7" s="3">
        <f t="shared" si="0"/>
        <v>6</v>
      </c>
      <c r="B7" s="15" t="s">
        <v>48</v>
      </c>
      <c r="C7" s="2" t="str">
        <f>VLOOKUP($B7,'[1]Base de Dados'!$A$1:$E$100001,5,FALSE)</f>
        <v>TH01</v>
      </c>
      <c r="D7" s="2" t="str">
        <f>VLOOKUP($B7,'[1]Base de Dados'!$A$1:$F$100001,6,FALSE)</f>
        <v>ATIVO</v>
      </c>
      <c r="E7" s="2" t="str">
        <f>VLOOKUP($B7,'[1]Base de Dados'!$A$1:$G$100001,7,FALSE)</f>
        <v>AME485T04A0</v>
      </c>
      <c r="F7" s="11" t="str">
        <f>VLOOKUP($B7,'[1]Base de Dados'!$A$1:$H$100020,8,FALSE)</f>
        <v>ACIONADOR MANUAL ENDER. IP-55</v>
      </c>
      <c r="G7" s="11" t="str">
        <f>VLOOKUP($B7,'[1]Base de Dados'!$A$1:$I$100001,9,FALSE)</f>
        <v>AME485T04A0-LEVANTE E APERTE AQUI</v>
      </c>
      <c r="H7" s="2" t="str">
        <f>VLOOKUP($B7,'[1]Base de Dados'!$A$1:$J$100001,10,FALSE)</f>
        <v>RACA-A40</v>
      </c>
      <c r="I7" s="12">
        <v>2.0999999999999999E-3</v>
      </c>
      <c r="J7" s="12">
        <v>7.0000000000000001E-3</v>
      </c>
    </row>
    <row r="8" spans="1:10">
      <c r="A8" s="3">
        <f t="shared" si="0"/>
        <v>7</v>
      </c>
      <c r="B8" s="2" t="s">
        <v>49</v>
      </c>
      <c r="C8" s="2" t="str">
        <f>VLOOKUP($B8,'[1]Base de Dados'!$A$1:$E$100001,5,FALSE)</f>
        <v>TH01</v>
      </c>
      <c r="D8" s="2" t="str">
        <f>VLOOKUP($B8,'[1]Base de Dados'!$A$1:$F$100001,6,FALSE)</f>
        <v>ATIVO</v>
      </c>
      <c r="E8" s="2" t="str">
        <f>VLOOKUP($B8,'[1]Base de Dados'!$A$1:$G$100001,7,FALSE)</f>
        <v>AME485T04B0</v>
      </c>
      <c r="F8" s="11" t="str">
        <f>VLOOKUP($B8,'[1]Base de Dados'!$A$1:$H$100020,8,FALSE)</f>
        <v>ACIONADOR MANUAL ENDER. IP-55</v>
      </c>
      <c r="G8" s="11" t="str">
        <f>VLOOKUP($B8,'[1]Base de Dados'!$A$1:$I$100001,9,FALSE)</f>
        <v>AME485T04B0-LEVANTE E APERTE AQUI</v>
      </c>
      <c r="H8" s="2" t="str">
        <f>VLOOKUP($B8,'[1]Base de Dados'!$A$1:$J$100001,10,FALSE)</f>
        <v>RACA-A40</v>
      </c>
      <c r="I8" s="12">
        <v>2.0999999999999999E-3</v>
      </c>
      <c r="J8" s="12">
        <v>7.0000000000000001E-3</v>
      </c>
    </row>
    <row r="9" spans="1:10">
      <c r="A9" s="3">
        <f t="shared" si="0"/>
        <v>8</v>
      </c>
      <c r="B9" s="2" t="s">
        <v>50</v>
      </c>
      <c r="C9" s="2" t="str">
        <f>VLOOKUP($B9,'[1]Base de Dados'!$A$1:$E$100001,5,FALSE)</f>
        <v>TH01</v>
      </c>
      <c r="D9" s="2" t="str">
        <f>VLOOKUP($B9,'[1]Base de Dados'!$A$1:$F$100001,6,FALSE)</f>
        <v>ATIVO</v>
      </c>
      <c r="E9" s="2" t="str">
        <f>VLOOKUP($B9,'[1]Base de Dados'!$A$1:$G$100001,7,FALSE)</f>
        <v>AME485T06A0</v>
      </c>
      <c r="F9" s="11" t="str">
        <f>VLOOKUP($B9,'[1]Base de Dados'!$A$1:$H$100020,8,FALSE)</f>
        <v>ACIONADOR MANUAL/SIRENE ENDER.</v>
      </c>
      <c r="G9" s="11" t="str">
        <f>VLOOKUP($B9,'[1]Base de Dados'!$A$1:$I$100001,9,FALSE)</f>
        <v>AME485T06A0-IP20 QUEBRE O VIDR</v>
      </c>
      <c r="H9" s="2" t="str">
        <f>VLOOKUP($B9,'[1]Base de Dados'!$A$1:$J$100001,10,FALSE)</f>
        <v>RABA-A01</v>
      </c>
      <c r="I9" s="12">
        <v>2.2000000000000001E-3</v>
      </c>
      <c r="J9" s="12">
        <v>2.2200000000000001E-2</v>
      </c>
    </row>
    <row r="10" spans="1:10">
      <c r="A10" s="3">
        <f t="shared" si="0"/>
        <v>9</v>
      </c>
      <c r="B10" s="2" t="s">
        <v>51</v>
      </c>
      <c r="C10" s="2" t="str">
        <f>VLOOKUP($B10,'[1]Base de Dados'!$A$1:$E$100001,5,FALSE)</f>
        <v>TH01</v>
      </c>
      <c r="D10" s="2" t="str">
        <f>VLOOKUP($B10,'[1]Base de Dados'!$A$1:$F$100001,6,FALSE)</f>
        <v>ATIVO</v>
      </c>
      <c r="E10" s="2" t="str">
        <f>VLOOKUP($B10,'[1]Base de Dados'!$A$1:$G$100001,7,FALSE)</f>
        <v>AME485T06B0</v>
      </c>
      <c r="F10" s="11" t="str">
        <f>VLOOKUP($B10,'[1]Base de Dados'!$A$1:$H$100020,8,FALSE)</f>
        <v>ACIONADOR MANUAL/SIRENE ENDER.</v>
      </c>
      <c r="G10" s="11" t="str">
        <f>VLOOKUP($B10,'[1]Base de Dados'!$A$1:$I$100001,9,FALSE)</f>
        <v>AME485T06B0-IP20 QUEBRE O VIDR</v>
      </c>
      <c r="H10" s="2" t="str">
        <f>VLOOKUP($B10,'[1]Base de Dados'!$A$1:$J$100001,10,FALSE)</f>
        <v>RABA-A01</v>
      </c>
      <c r="I10" s="12">
        <v>2.2000000000000001E-3</v>
      </c>
      <c r="J10" s="12">
        <v>2.2200000000000001E-2</v>
      </c>
    </row>
    <row r="11" spans="1:10">
      <c r="A11" s="3">
        <f t="shared" si="0"/>
        <v>10</v>
      </c>
      <c r="B11" s="2" t="s">
        <v>14</v>
      </c>
      <c r="C11" s="2" t="str">
        <f>VLOOKUP($B11,'[1]Base de Dados'!$A$1:$E$100001,5,FALSE)</f>
        <v>TH01</v>
      </c>
      <c r="D11" s="2" t="str">
        <f>VLOOKUP($B11,'[1]Base de Dados'!$A$1:$F$100001,6,FALSE)</f>
        <v>ATIVO</v>
      </c>
      <c r="E11" s="2" t="str">
        <f>VLOOKUP($B11,'[1]Base de Dados'!$A$1:$G$100001,7,FALSE)</f>
        <v>MCA485T01A0</v>
      </c>
      <c r="F11" s="11" t="str">
        <f>VLOOKUP($B11,'[1]Base de Dados'!$A$1:$H$100020,8,FALSE)</f>
        <v>INTERFACE END. P/ 2 ZONAS CONV</v>
      </c>
      <c r="G11" s="11" t="str">
        <f>VLOOKUP($B11,'[1]Base de Dados'!$A$1:$I$100001,9,FALSE)</f>
        <v>MCA485T01A0-CLASSE A</v>
      </c>
      <c r="H11" s="2" t="str">
        <f>VLOOKUP($B11,'[1]Base de Dados'!$A$1:$J$100001,10,FALSE)</f>
        <v>RAAA-F42</v>
      </c>
      <c r="I11" s="12">
        <v>7.1999999999999998E-3</v>
      </c>
      <c r="J11" s="12">
        <v>7.1999999999999998E-3</v>
      </c>
    </row>
    <row r="12" spans="1:10">
      <c r="A12" s="3">
        <f t="shared" si="0"/>
        <v>11</v>
      </c>
      <c r="B12" s="2" t="s">
        <v>15</v>
      </c>
      <c r="C12" s="2" t="str">
        <f>VLOOKUP($B12,'[1]Base de Dados'!$A$1:$E$100001,5,FALSE)</f>
        <v>TH01</v>
      </c>
      <c r="D12" s="2" t="str">
        <f>VLOOKUP($B12,'[1]Base de Dados'!$A$1:$F$100001,6,FALSE)</f>
        <v>ATIVO</v>
      </c>
      <c r="E12" s="2" t="str">
        <f>VLOOKUP($B12,'[1]Base de Dados'!$A$1:$G$100001,7,FALSE)</f>
        <v>MCA485T01B0</v>
      </c>
      <c r="F12" s="11" t="str">
        <f>VLOOKUP($B12,'[1]Base de Dados'!$A$1:$H$100020,8,FALSE)</f>
        <v>INTERFACE END. P/ 2 ZONAS CONV</v>
      </c>
      <c r="G12" s="11" t="str">
        <f>VLOOKUP($B12,'[1]Base de Dados'!$A$1:$I$100001,9,FALSE)</f>
        <v>MCA485T01B0-CLASSE A</v>
      </c>
      <c r="H12" s="2" t="str">
        <f>VLOOKUP($B12,'[1]Base de Dados'!$A$1:$J$100001,10,FALSE)</f>
        <v>RAAA-E40</v>
      </c>
      <c r="I12" s="12">
        <v>7.1999999999999998E-3</v>
      </c>
      <c r="J12" s="12">
        <v>7.1999999999999998E-3</v>
      </c>
    </row>
    <row r="13" spans="1:10">
      <c r="A13" s="3">
        <f>A10+1</f>
        <v>10</v>
      </c>
      <c r="B13" s="2" t="s">
        <v>16</v>
      </c>
      <c r="C13" s="2" t="str">
        <f>VLOOKUP($B13,'[1]Base de Dados'!$A$1:$E$100001,5,FALSE)</f>
        <v>TH01</v>
      </c>
      <c r="D13" s="2" t="str">
        <f>VLOOKUP($B13,'[1]Base de Dados'!$A$1:$F$100001,6,FALSE)</f>
        <v>ATIVO</v>
      </c>
      <c r="E13" s="2" t="str">
        <f>VLOOKUP($B13,'[1]Base de Dados'!$A$1:$G$100001,7,FALSE)</f>
        <v>MCB485T01A0</v>
      </c>
      <c r="F13" s="11" t="str">
        <f>VLOOKUP($B13,'[1]Base de Dados'!$A$1:$H$100020,8,FALSE)</f>
        <v>INTERFACE END. P/ 2 ZONA CONV.</v>
      </c>
      <c r="G13" s="11" t="str">
        <f>VLOOKUP($B13,'[1]Base de Dados'!$A$1:$I$100001,9,FALSE)</f>
        <v>MCB485T01A0-CLASSE B</v>
      </c>
      <c r="H13" s="2" t="str">
        <f>VLOOKUP($B13,'[1]Base de Dados'!$A$1:$J$100001,10,FALSE)</f>
        <v>RAAA-D42</v>
      </c>
      <c r="I13" s="12">
        <v>3.4000000000000002E-2</v>
      </c>
      <c r="J13" s="12">
        <v>3.4000000000000002E-2</v>
      </c>
    </row>
    <row r="14" spans="1:10">
      <c r="A14" s="3">
        <f>A11+1</f>
        <v>11</v>
      </c>
      <c r="B14" s="2" t="s">
        <v>54</v>
      </c>
      <c r="C14" s="2" t="str">
        <f>VLOOKUP($B14,'[1]Base de Dados'!$A$1:$E$100001,5,FALSE)</f>
        <v>TH01</v>
      </c>
      <c r="D14" s="2" t="str">
        <f>VLOOKUP($B14,'[1]Base de Dados'!$A$1:$F$100001,6,FALSE)</f>
        <v>ATIVO</v>
      </c>
      <c r="E14" s="2" t="str">
        <f>VLOOKUP($B14,'[1]Base de Dados'!$A$1:$G$100001,7,FALSE)</f>
        <v>MCB485T01B0</v>
      </c>
      <c r="F14" s="11" t="str">
        <f>VLOOKUP($B14,'[1]Base de Dados'!$A$1:$H$100020,8,FALSE)</f>
        <v>INTERFACE END. P/ 2 ZONA CONV.</v>
      </c>
      <c r="G14" s="11" t="str">
        <f>VLOOKUP($B14,'[1]Base de Dados'!$A$1:$I$100001,9,FALSE)</f>
        <v>MCB485T01A0-CLASSE B</v>
      </c>
      <c r="H14" s="2" t="str">
        <f>VLOOKUP($B14,'[1]Base de Dados'!$A$1:$J$100001,10,FALSE)</f>
        <v>RAAA-D42</v>
      </c>
      <c r="I14" s="12">
        <v>3.4000000000000002E-2</v>
      </c>
      <c r="J14" s="12">
        <v>3.4000000000000002E-2</v>
      </c>
    </row>
    <row r="15" spans="1:10">
      <c r="A15" s="3">
        <f>A13+1</f>
        <v>11</v>
      </c>
      <c r="B15" s="15" t="s">
        <v>52</v>
      </c>
      <c r="C15" s="2" t="str">
        <f>VLOOKUP($B15,'[1]Base de Dados'!$A$1:$E$100001,5,FALSE)</f>
        <v>TH01</v>
      </c>
      <c r="D15" s="2" t="str">
        <f>VLOOKUP($B15,'[1]Base de Dados'!$A$1:$F$100001,6,FALSE)</f>
        <v>ATIVO</v>
      </c>
      <c r="E15" s="2" t="str">
        <f>VLOOKUP($B15,'[1]Base de Dados'!$A$1:$G$100001,7,FALSE)</f>
        <v>MCB485T02A0</v>
      </c>
      <c r="F15" s="11" t="str">
        <f>VLOOKUP($B15,'[1]Base de Dados'!$A$1:$H$100020,8,FALSE)</f>
        <v>INTERFACE END. P/ 1 ZONA CONV.</v>
      </c>
      <c r="G15" s="11" t="str">
        <f>VLOOKUP($B15,'[1]Base de Dados'!$A$1:$I$100001,9,FALSE)</f>
        <v>MCB485T02A0-CLASSE B</v>
      </c>
      <c r="H15" s="2" t="str">
        <f>VLOOKUP($B15,'[1]Base de Dados'!$A$1:$J$100001,10,FALSE)</f>
        <v>RABA-C42</v>
      </c>
      <c r="I15" s="12">
        <v>1.12E-2</v>
      </c>
      <c r="J15" s="12">
        <v>1.12E-2</v>
      </c>
    </row>
    <row r="16" spans="1:10">
      <c r="A16" s="3">
        <f>A13+1</f>
        <v>11</v>
      </c>
      <c r="B16" s="15" t="s">
        <v>53</v>
      </c>
      <c r="C16" s="2" t="str">
        <f>VLOOKUP($B16,'[1]Base de Dados'!$A$1:$E$100001,5,FALSE)</f>
        <v>TH01</v>
      </c>
      <c r="D16" s="2" t="str">
        <f>VLOOKUP($B16,'[1]Base de Dados'!$A$1:$F$100001,6,FALSE)</f>
        <v>ATIVO</v>
      </c>
      <c r="E16" s="2" t="str">
        <f>VLOOKUP($B16,'[1]Base de Dados'!$A$1:$G$100001,7,FALSE)</f>
        <v>MCB485T02B0</v>
      </c>
      <c r="F16" s="11" t="str">
        <f>VLOOKUP($B16,'[1]Base de Dados'!$A$1:$H$100020,8,FALSE)</f>
        <v>INTERFACE END. P/ 1 ZONA CONV.</v>
      </c>
      <c r="G16" s="11" t="str">
        <f>VLOOKUP($B16,'[1]Base de Dados'!$A$1:$I$100001,9,FALSE)</f>
        <v>MCB485T02B0-CLASSE B</v>
      </c>
      <c r="H16" s="2" t="str">
        <f>VLOOKUP($B16,'[1]Base de Dados'!$A$1:$J$100001,10,FALSE)</f>
        <v>RABA-C42</v>
      </c>
      <c r="I16" s="12">
        <v>1.12E-2</v>
      </c>
      <c r="J16" s="12">
        <v>1.12E-2</v>
      </c>
    </row>
    <row r="17" spans="1:10">
      <c r="A17" s="3">
        <f t="shared" ref="A17:A48" si="1">A16+1</f>
        <v>12</v>
      </c>
      <c r="B17" s="2" t="s">
        <v>17</v>
      </c>
      <c r="C17" s="2" t="str">
        <f>VLOOKUP($B17,'[1]Base de Dados'!$A$1:$E$100001,5,FALSE)</f>
        <v>TH01</v>
      </c>
      <c r="D17" s="2" t="str">
        <f>VLOOKUP($B17,'[1]Base de Dados'!$A$1:$F$100001,6,FALSE)</f>
        <v>ATIVO</v>
      </c>
      <c r="E17" s="2" t="str">
        <f>VLOOKUP($B17,'[1]Base de Dados'!$A$1:$G$100001,7,FALSE)</f>
        <v>MCF485T01A0</v>
      </c>
      <c r="F17" s="11" t="str">
        <f>VLOOKUP($B17,'[1]Base de Dados'!$A$1:$H$100020,8,FALSE)</f>
        <v xml:space="preserve">MOD. END. P/ CHAVE DE FLUXO  </v>
      </c>
      <c r="G17" s="11" t="str">
        <f>VLOOKUP($B17,'[1]Base de Dados'!$A$1:$I$100001,9,FALSE)</f>
        <v xml:space="preserve">MCF485T01A0- IP55   </v>
      </c>
      <c r="H17" s="2">
        <f>VLOOKUP($B17,'[1]Base de Dados'!$A$1:$J$100001,10,FALSE)</f>
        <v>0</v>
      </c>
      <c r="I17" s="12">
        <v>9.4000000000000004E-3</v>
      </c>
      <c r="J17" s="12">
        <v>1.5699999999999999E-2</v>
      </c>
    </row>
    <row r="18" spans="1:10">
      <c r="A18" s="3">
        <f t="shared" si="1"/>
        <v>13</v>
      </c>
      <c r="B18" s="2" t="s">
        <v>12</v>
      </c>
      <c r="C18" s="2" t="str">
        <f>VLOOKUP($B18,'[1]Base de Dados'!$A$1:$E$100001,5,FALSE)</f>
        <v>TH01</v>
      </c>
      <c r="D18" s="2" t="str">
        <f>VLOOKUP($B18,'[1]Base de Dados'!$A$1:$F$100001,6,FALSE)</f>
        <v>ATIVO</v>
      </c>
      <c r="E18" s="2" t="str">
        <f>VLOOKUP($B18,'[1]Base de Dados'!$A$1:$G$100001,7,FALSE)</f>
        <v>MDC485T01A0</v>
      </c>
      <c r="F18" s="11" t="str">
        <f>VLOOKUP($B18,'[1]Base de Dados'!$A$1:$H$100020,8,FALSE)</f>
        <v>INTERFACE END. P/ 1 PONTO CONV</v>
      </c>
      <c r="G18" s="11" t="str">
        <f>VLOOKUP($B18,'[1]Base de Dados'!$A$1:$I$100001,9,FALSE)</f>
        <v>MDC485T01A0-CLASSE B - RESIN.</v>
      </c>
      <c r="H18" s="2" t="str">
        <f>VLOOKUP($B18,'[1]Base de Dados'!$A$1:$J$100001,10,FALSE)</f>
        <v>RAEA-A420</v>
      </c>
      <c r="I18" s="12">
        <v>1.9E-3</v>
      </c>
      <c r="J18" s="12">
        <v>1.9E-3</v>
      </c>
    </row>
    <row r="19" spans="1:10">
      <c r="A19" s="3">
        <f t="shared" si="1"/>
        <v>14</v>
      </c>
      <c r="B19" s="2" t="s">
        <v>13</v>
      </c>
      <c r="C19" s="2" t="str">
        <f>VLOOKUP($B19,'[1]Base de Dados'!$A$1:$E$100001,5,FALSE)</f>
        <v>TH01</v>
      </c>
      <c r="D19" s="2" t="str">
        <f>VLOOKUP($B19,'[1]Base de Dados'!$A$1:$F$100001,6,FALSE)</f>
        <v>ATIVO</v>
      </c>
      <c r="E19" s="2" t="str">
        <f>VLOOKUP($B19,'[1]Base de Dados'!$A$1:$G$100001,7,FALSE)</f>
        <v>MDC485T01B0</v>
      </c>
      <c r="F19" s="11" t="str">
        <f>VLOOKUP($B19,'[1]Base de Dados'!$A$1:$H$100020,8,FALSE)</f>
        <v>INTERFACE END. P/ 1 PONTO CONV</v>
      </c>
      <c r="G19" s="11" t="str">
        <f>VLOOKUP($B19,'[1]Base de Dados'!$A$1:$I$100001,9,FALSE)</f>
        <v>MDC485T01B0-CLASSE B - RESIN.</v>
      </c>
      <c r="H19" s="2" t="str">
        <f>VLOOKUP($B19,'[1]Base de Dados'!$A$1:$J$100001,10,FALSE)</f>
        <v>RAEA-A420</v>
      </c>
      <c r="I19" s="12">
        <v>1.9E-3</v>
      </c>
      <c r="J19" s="12">
        <v>1.9E-3</v>
      </c>
    </row>
    <row r="20" spans="1:10">
      <c r="A20" s="3">
        <f t="shared" si="1"/>
        <v>15</v>
      </c>
      <c r="B20" s="15" t="s">
        <v>45</v>
      </c>
      <c r="C20" s="15" t="str">
        <f>VLOOKUP($B20,'[1]Base de Dados'!$A$1:$E$100001,5,FALSE)</f>
        <v>TH01</v>
      </c>
      <c r="D20" s="15" t="str">
        <f>VLOOKUP($B20,'[1]Base de Dados'!$A$1:$F$100001,6,FALSE)</f>
        <v>ATIVO</v>
      </c>
      <c r="E20" s="15" t="str">
        <f>VLOOKUP($B20,'[1]Base de Dados'!$A$1:$G$100001,7,FALSE)</f>
        <v>MLP485T01A0</v>
      </c>
      <c r="F20" s="21" t="str">
        <f>VLOOKUP($B20,'[1]Base de Dados'!$A$1:$H$100020,8,FALSE)</f>
        <v>MÓDULO DE LOOP ENDER. SIGMA 485-E</v>
      </c>
      <c r="G20" s="21" t="str">
        <f>VLOOKUP($B20,'[1]Base de Dados'!$A$1:$I$100001,9,FALSE)</f>
        <v>MLP485T01A0-125 ENDEREÇOS</v>
      </c>
      <c r="H20" s="15" t="str">
        <f>VLOOKUP($B20,'[1]Base de Dados'!$A$1:$J$100001,10,FALSE)</f>
        <v>RAAA-A40</v>
      </c>
      <c r="I20" s="16">
        <v>4.4999999999999998E-2</v>
      </c>
      <c r="J20" s="16">
        <v>0.05</v>
      </c>
    </row>
    <row r="21" spans="1:10">
      <c r="A21" s="3">
        <f t="shared" si="1"/>
        <v>16</v>
      </c>
      <c r="B21" s="2" t="s">
        <v>18</v>
      </c>
      <c r="C21" s="2" t="str">
        <f>VLOOKUP($B21,'[1]Base de Dados'!$A$1:$E$100001,5,FALSE)</f>
        <v>TH01</v>
      </c>
      <c r="D21" s="2" t="str">
        <f>VLOOKUP($B21,'[1]Base de Dados'!$A$1:$F$100001,6,FALSE)</f>
        <v>ATIVO</v>
      </c>
      <c r="E21" s="2" t="str">
        <f>VLOOKUP($B21,'[1]Base de Dados'!$A$1:$G$100001,7,FALSE)</f>
        <v>MRE485T01A0</v>
      </c>
      <c r="F21" s="11" t="str">
        <f>VLOOKUP($B21,'[1]Base de Dados'!$A$1:$H$100020,8,FALSE)</f>
        <v>INTERFACE END. P/ SINALIZ/COM.</v>
      </c>
      <c r="G21" s="11" t="str">
        <f>VLOOKUP($B21,'[1]Base de Dados'!$A$1:$I$100001,9,FALSE)</f>
        <v>MRE485T01A0-IP-20</v>
      </c>
      <c r="H21" s="2" t="str">
        <f>VLOOKUP($B21,'[1]Base de Dados'!$A$1:$J$100001,10,FALSE)</f>
        <v>RAAA-C42</v>
      </c>
      <c r="I21" s="12">
        <v>7.4000000000000003E-3</v>
      </c>
      <c r="J21" s="12">
        <v>2.9499999999999998E-2</v>
      </c>
    </row>
    <row r="22" spans="1:10">
      <c r="A22" s="3">
        <f t="shared" si="1"/>
        <v>17</v>
      </c>
      <c r="B22" s="2" t="s">
        <v>19</v>
      </c>
      <c r="C22" s="2" t="str">
        <f>VLOOKUP($B22,'[1]Base de Dados'!$A$1:$E$100001,5,FALSE)</f>
        <v>TH01</v>
      </c>
      <c r="D22" s="2" t="str">
        <f>VLOOKUP($B22,'[1]Base de Dados'!$A$1:$F$100001,6,FALSE)</f>
        <v>ATIVO</v>
      </c>
      <c r="E22" s="2" t="str">
        <f>VLOOKUP($B22,'[1]Base de Dados'!$A$1:$G$100001,7,FALSE)</f>
        <v>MRE485T01A1</v>
      </c>
      <c r="F22" s="11" t="str">
        <f>VLOOKUP($B22,'[1]Base de Dados'!$A$1:$H$100020,8,FALSE)</f>
        <v>INTERFACE END. P/ SINALIZ/COM.</v>
      </c>
      <c r="G22" s="11" t="str">
        <f>VLOOKUP($B22,'[1]Base de Dados'!$A$1:$I$100001,9,FALSE)</f>
        <v>MRE485T01A1-IP-55</v>
      </c>
      <c r="H22" s="2" t="str">
        <f>VLOOKUP($B22,'[1]Base de Dados'!$A$1:$J$100001,10,FALSE)</f>
        <v>RAAA-B40</v>
      </c>
      <c r="I22" s="12">
        <v>7.4000000000000003E-3</v>
      </c>
      <c r="J22" s="12">
        <v>2.9499999999999998E-2</v>
      </c>
    </row>
    <row r="23" spans="1:10">
      <c r="A23" s="3">
        <f t="shared" si="1"/>
        <v>18</v>
      </c>
      <c r="B23" s="2" t="s">
        <v>20</v>
      </c>
      <c r="C23" s="2" t="str">
        <f>VLOOKUP($B23,'[1]Base de Dados'!$A$1:$E$100001,5,FALSE)</f>
        <v>TH01</v>
      </c>
      <c r="D23" s="2" t="str">
        <f>VLOOKUP($B23,'[1]Base de Dados'!$A$1:$F$100001,6,FALSE)</f>
        <v>ATIVO</v>
      </c>
      <c r="E23" s="2" t="str">
        <f>VLOOKUP($B23,'[1]Base de Dados'!$A$1:$G$100001,7,FALSE)</f>
        <v>MRE485T01B0</v>
      </c>
      <c r="F23" s="11" t="str">
        <f>VLOOKUP($B23,'[1]Base de Dados'!$A$1:$H$100020,8,FALSE)</f>
        <v>INTERFACE END. P/ SINALIZ/COM.</v>
      </c>
      <c r="G23" s="11" t="str">
        <f>VLOOKUP($B23,'[1]Base de Dados'!$A$1:$I$100001,9,FALSE)</f>
        <v>MRE485T01B0-IP-20</v>
      </c>
      <c r="H23" s="2" t="str">
        <f>VLOOKUP($B23,'[1]Base de Dados'!$A$1:$J$100001,10,FALSE)</f>
        <v>RAAA-B40</v>
      </c>
      <c r="I23" s="12">
        <v>7.4000000000000003E-3</v>
      </c>
      <c r="J23" s="12">
        <v>2.9499999999999998E-2</v>
      </c>
    </row>
    <row r="24" spans="1:10">
      <c r="A24" s="3">
        <f t="shared" si="1"/>
        <v>19</v>
      </c>
      <c r="B24" s="2" t="s">
        <v>21</v>
      </c>
      <c r="C24" s="2" t="str">
        <f>VLOOKUP($B24,'[1]Base de Dados'!$A$1:$E$100001,5,FALSE)</f>
        <v>TH01</v>
      </c>
      <c r="D24" s="2" t="str">
        <f>VLOOKUP($B24,'[1]Base de Dados'!$A$1:$F$100001,6,FALSE)</f>
        <v>ATIVO</v>
      </c>
      <c r="E24" s="2" t="str">
        <f>VLOOKUP($B24,'[1]Base de Dados'!$A$1:$G$100001,7,FALSE)</f>
        <v>MRE485T01B1</v>
      </c>
      <c r="F24" s="11" t="str">
        <f>VLOOKUP($B24,'[1]Base de Dados'!$A$1:$H$100020,8,FALSE)</f>
        <v>INTERFACE END. P/ SINALIZ/COM.</v>
      </c>
      <c r="G24" s="11" t="str">
        <f>VLOOKUP($B24,'[1]Base de Dados'!$A$1:$I$100001,9,FALSE)</f>
        <v>MRE485T01B1-IP-55</v>
      </c>
      <c r="H24" s="2" t="str">
        <f>VLOOKUP($B24,'[1]Base de Dados'!$A$1:$J$100001,10,FALSE)</f>
        <v>RAAA-B40</v>
      </c>
      <c r="I24" s="12">
        <v>7.4000000000000003E-3</v>
      </c>
      <c r="J24" s="12">
        <v>2.9499999999999998E-2</v>
      </c>
    </row>
    <row r="25" spans="1:10">
      <c r="A25" s="3">
        <f t="shared" si="1"/>
        <v>20</v>
      </c>
      <c r="B25" s="15" t="s">
        <v>39</v>
      </c>
      <c r="C25" s="15" t="str">
        <f>VLOOKUP($B25,'[1]Base de Dados'!$A$1:$E$100001,5,FALSE)</f>
        <v>TH01</v>
      </c>
      <c r="D25" s="15" t="str">
        <f>VLOOKUP($B25,'[1]Base de Dados'!$A$1:$F$100001,6,FALSE)</f>
        <v>ATIVO</v>
      </c>
      <c r="E25" s="15" t="str">
        <f>VLOOKUP($B25,'[1]Base de Dados'!$A$1:$G$100001,7,FALSE)</f>
        <v>PAE485T01A0</v>
      </c>
      <c r="F25" s="21" t="str">
        <f>VLOOKUP($B25,'[1]Base de Dados'!$A$1:$H$100020,8,FALSE)</f>
        <v>PAINEL DE ALARME DE INCENDIO</v>
      </c>
      <c r="G25" s="21" t="str">
        <f>VLOOKUP($B25,'[1]Base de Dados'!$A$1:$I$100001,9,FALSE)</f>
        <v xml:space="preserve">PAE485T01A0 - SIGMA 485-E. </v>
      </c>
      <c r="H25" s="15" t="str">
        <f>VLOOKUP($B25,'[1]Base de Dados'!$A$1:$J$100001,10,FALSE)</f>
        <v>RAAA-A01</v>
      </c>
      <c r="I25" s="16">
        <v>0.08</v>
      </c>
      <c r="J25" s="16">
        <v>0.09</v>
      </c>
    </row>
    <row r="26" spans="1:10">
      <c r="A26" s="3">
        <f t="shared" si="1"/>
        <v>21</v>
      </c>
      <c r="B26" s="15" t="s">
        <v>40</v>
      </c>
      <c r="C26" s="15" t="str">
        <f>VLOOKUP($B26,'[1]Base de Dados'!$A$1:$E$100001,5,FALSE)</f>
        <v>TH01</v>
      </c>
      <c r="D26" s="15" t="str">
        <f>VLOOKUP($B26,'[1]Base de Dados'!$A$1:$F$100001,6,FALSE)</f>
        <v>ATIVO</v>
      </c>
      <c r="E26" s="15" t="str">
        <f>VLOOKUP($B26,'[1]Base de Dados'!$A$1:$G$100001,7,FALSE)</f>
        <v>PAE485T02B1</v>
      </c>
      <c r="F26" s="21" t="str">
        <f>VLOOKUP($B26,'[1]Base de Dados'!$A$1:$H$100020,8,FALSE)</f>
        <v>PAINEL DE ALARME DE INCENDIO</v>
      </c>
      <c r="G26" s="21" t="str">
        <f>VLOOKUP($B26,'[1]Base de Dados'!$A$1:$I$100001,9,FALSE)</f>
        <v xml:space="preserve">PAE485T02B1 - SAFIRA 485. </v>
      </c>
      <c r="H26" s="15" t="str">
        <f>VLOOKUP($B26,'[1]Base de Dados'!$A$1:$J$100001,10,FALSE)</f>
        <v>RAAA-A01</v>
      </c>
      <c r="I26" s="16">
        <v>0.04</v>
      </c>
      <c r="J26" s="16">
        <v>0.05</v>
      </c>
    </row>
    <row r="27" spans="1:10">
      <c r="A27" s="3">
        <f t="shared" si="1"/>
        <v>22</v>
      </c>
      <c r="B27" s="15" t="s">
        <v>41</v>
      </c>
      <c r="C27" s="15" t="str">
        <f>VLOOKUP($B27,'[1]Base de Dados'!$A$1:$E$100001,5,FALSE)</f>
        <v>TH01</v>
      </c>
      <c r="D27" s="15" t="str">
        <f>VLOOKUP($B27,'[1]Base de Dados'!$A$1:$F$100001,6,FALSE)</f>
        <v>ATIVO</v>
      </c>
      <c r="E27" s="15" t="str">
        <f>VLOOKUP($B27,'[1]Base de Dados'!$A$1:$G$100001,7,FALSE)</f>
        <v>PAE485T02B2</v>
      </c>
      <c r="F27" s="21" t="str">
        <f>VLOOKUP($B27,'[1]Base de Dados'!$A$1:$H$100020,8,FALSE)</f>
        <v>PAINEL DE ALARME DE INCENDIO</v>
      </c>
      <c r="G27" s="21" t="str">
        <f>VLOOKUP($B27,'[1]Base de Dados'!$A$1:$I$100001,9,FALSE)</f>
        <v xml:space="preserve">PAE485T02B2 - SAFIRA 485. </v>
      </c>
      <c r="H27" s="15" t="str">
        <f>VLOOKUP($B27,'[1]Base de Dados'!$A$1:$J$100001,10,FALSE)</f>
        <v>RAAA-A01</v>
      </c>
      <c r="I27" s="16">
        <v>0.06</v>
      </c>
      <c r="J27" s="16">
        <v>7.0000000000000007E-2</v>
      </c>
    </row>
    <row r="28" spans="1:10">
      <c r="A28" s="3">
        <f t="shared" si="1"/>
        <v>23</v>
      </c>
      <c r="B28" s="15" t="s">
        <v>42</v>
      </c>
      <c r="C28" s="15" t="str">
        <f>VLOOKUP($B28,'[1]Base de Dados'!$A$1:$E$100001,5,FALSE)</f>
        <v>TH01</v>
      </c>
      <c r="D28" s="15" t="str">
        <f>VLOOKUP($B28,'[1]Base de Dados'!$A$1:$F$100001,6,FALSE)</f>
        <v>ATIVO</v>
      </c>
      <c r="E28" s="15" t="str">
        <f>VLOOKUP($B28,'[1]Base de Dados'!$A$1:$G$100001,7,FALSE)</f>
        <v>PAE485T02B3</v>
      </c>
      <c r="F28" s="21" t="str">
        <f>VLOOKUP($B28,'[1]Base de Dados'!$A$1:$H$100020,8,FALSE)</f>
        <v>PAINEL DE ALARME DE INCENDIO</v>
      </c>
      <c r="G28" s="21" t="str">
        <f>VLOOKUP($B28,'[1]Base de Dados'!$A$1:$I$100001,9,FALSE)</f>
        <v xml:space="preserve">PAE485T02B3 - SAFIRA 485. </v>
      </c>
      <c r="H28" s="15" t="str">
        <f>VLOOKUP($B28,'[1]Base de Dados'!$A$1:$J$100001,10,FALSE)</f>
        <v>RAAA-A01</v>
      </c>
      <c r="I28" s="16">
        <v>0.08</v>
      </c>
      <c r="J28" s="16">
        <v>0.9</v>
      </c>
    </row>
    <row r="29" spans="1:10">
      <c r="A29" s="3">
        <f t="shared" si="1"/>
        <v>24</v>
      </c>
      <c r="B29" s="15" t="s">
        <v>43</v>
      </c>
      <c r="C29" s="15" t="str">
        <f>VLOOKUP($B29,'[1]Base de Dados'!$A$1:$E$100001,5,FALSE)</f>
        <v>TH01</v>
      </c>
      <c r="D29" s="15" t="str">
        <f>VLOOKUP($B29,'[1]Base de Dados'!$A$1:$F$100001,6,FALSE)</f>
        <v>ATIVO</v>
      </c>
      <c r="E29" s="15" t="str">
        <f>VLOOKUP($B29,'[1]Base de Dados'!$A$1:$G$100001,7,FALSE)</f>
        <v>PAE485T02B4</v>
      </c>
      <c r="F29" s="21" t="str">
        <f>VLOOKUP($B29,'[1]Base de Dados'!$A$1:$H$100020,8,FALSE)</f>
        <v>PAINEL DE ALARME DE INCENDIO</v>
      </c>
      <c r="G29" s="21" t="str">
        <f>VLOOKUP($B29,'[1]Base de Dados'!$A$1:$I$100001,9,FALSE)</f>
        <v xml:space="preserve">PAE485T02B4 - SAFIRA 485. </v>
      </c>
      <c r="H29" s="15" t="str">
        <f>VLOOKUP($B29,'[1]Base de Dados'!$A$1:$J$100001,10,FALSE)</f>
        <v>RAAA-A01</v>
      </c>
      <c r="I29" s="16">
        <v>0.1</v>
      </c>
      <c r="J29" s="16">
        <v>0.11</v>
      </c>
    </row>
    <row r="30" spans="1:10">
      <c r="A30" s="3">
        <f t="shared" si="1"/>
        <v>25</v>
      </c>
      <c r="B30" s="17" t="s">
        <v>44</v>
      </c>
      <c r="C30" s="15" t="str">
        <f>VLOOKUP($B30,'[1]Base de Dados'!$A$1:$E$100001,5,FALSE)</f>
        <v>TH01</v>
      </c>
      <c r="D30" s="15" t="str">
        <f>VLOOKUP($B30,'[1]Base de Dados'!$A$1:$F$100001,6,FALSE)</f>
        <v>ATIVO</v>
      </c>
      <c r="E30" s="15" t="str">
        <f>VLOOKUP($B30,'[1]Base de Dados'!$A$1:$G$100001,7,FALSE)</f>
        <v>PAE485T03B0</v>
      </c>
      <c r="F30" s="21" t="str">
        <f>VLOOKUP($B30,'[1]Base de Dados'!$A$1:$H$100020,8,FALSE)</f>
        <v>PAINEL DE ALARME DE INCENDIO</v>
      </c>
      <c r="G30" s="21" t="str">
        <f>VLOOKUP($B30,'[1]Base de Dados'!$A$1:$I$100001,9,FALSE)</f>
        <v xml:space="preserve">PAE485T03B0 - SAFIRA L-125. </v>
      </c>
      <c r="H30" s="15" t="str">
        <f>VLOOKUP($B30,'[1]Base de Dados'!$A$1:$J$100001,10,FALSE)</f>
        <v>RAAA-410A</v>
      </c>
      <c r="I30" s="16">
        <v>0.105</v>
      </c>
      <c r="J30" s="16">
        <v>0.11600000000000001</v>
      </c>
    </row>
    <row r="31" spans="1:10">
      <c r="A31" s="3">
        <f t="shared" si="1"/>
        <v>26</v>
      </c>
      <c r="B31" s="2" t="s">
        <v>34</v>
      </c>
      <c r="C31" s="2" t="str">
        <f>VLOOKUP($B31,'[1]Base de Dados'!$A$1:$E$100001,5,FALSE)</f>
        <v>TH01</v>
      </c>
      <c r="D31" s="2" t="str">
        <f>VLOOKUP($B31,'[1]Base de Dados'!$A$1:$F$100001,6,FALSE)</f>
        <v>ATIVO</v>
      </c>
      <c r="E31" s="2" t="str">
        <f>VLOOKUP($B31,'[1]Base de Dados'!$A$1:$G$100001,7,FALSE)</f>
        <v>SAE485T01A0</v>
      </c>
      <c r="F31" s="11" t="str">
        <f>VLOOKUP($B31,'[1]Base de Dados'!$A$1:$H$100020,8,FALSE)</f>
        <v>SINALIZADOR SONORO ENDER.</v>
      </c>
      <c r="G31" s="11" t="str">
        <f>VLOOKUP($B31,'[1]Base de Dados'!$A$1:$I$100001,9,FALSE)</f>
        <v>SAE485T01A0-IP-20 - 95dB</v>
      </c>
      <c r="H31" s="2" t="str">
        <f>VLOOKUP($B31,'[1]Base de Dados'!$A$1:$J$100001,10,FALSE)</f>
        <v>RACA-C40</v>
      </c>
      <c r="I31" s="12">
        <v>2E-3</v>
      </c>
      <c r="J31" s="12">
        <v>6.7999999999999996E-3</v>
      </c>
    </row>
    <row r="32" spans="1:10">
      <c r="A32" s="3">
        <f t="shared" si="1"/>
        <v>27</v>
      </c>
      <c r="B32" s="2" t="s">
        <v>36</v>
      </c>
      <c r="C32" s="2" t="str">
        <f>VLOOKUP($B32,'[1]Base de Dados'!$A$1:$E$100001,5,FALSE)</f>
        <v>TH01</v>
      </c>
      <c r="D32" s="2" t="str">
        <f>VLOOKUP($B32,'[1]Base de Dados'!$A$1:$F$100001,6,FALSE)</f>
        <v>ATIVO</v>
      </c>
      <c r="E32" s="2" t="str">
        <f>VLOOKUP($B32,'[1]Base de Dados'!$A$1:$G$100001,7,FALSE)</f>
        <v>SAE485T01A1</v>
      </c>
      <c r="F32" s="11" t="str">
        <f>VLOOKUP($B32,'[1]Base de Dados'!$A$1:$H$100020,8,FALSE)</f>
        <v>SINALIZADOR SONORO ENDER.</v>
      </c>
      <c r="G32" s="11" t="str">
        <f>VLOOKUP($B32,'[1]Base de Dados'!$A$1:$I$100001,9,FALSE)</f>
        <v>SAE485T01A1-IP-55 - 95dB</v>
      </c>
      <c r="H32" s="2" t="str">
        <f>VLOOKUP($B32,'[1]Base de Dados'!$A$1:$J$100001,10,FALSE)</f>
        <v>RACA-C40</v>
      </c>
      <c r="I32" s="12">
        <v>2E-3</v>
      </c>
      <c r="J32" s="12">
        <v>6.7999999999999996E-3</v>
      </c>
    </row>
    <row r="33" spans="1:10">
      <c r="A33" s="3">
        <f t="shared" si="1"/>
        <v>28</v>
      </c>
      <c r="B33" s="2" t="s">
        <v>35</v>
      </c>
      <c r="C33" s="2" t="str">
        <f>VLOOKUP($B33,'[1]Base de Dados'!$A$1:$E$100001,5,FALSE)</f>
        <v>TH01</v>
      </c>
      <c r="D33" s="2" t="str">
        <f>VLOOKUP($B33,'[1]Base de Dados'!$A$1:$F$100001,6,FALSE)</f>
        <v>ATIVO</v>
      </c>
      <c r="E33" s="2" t="str">
        <f>VLOOKUP($B33,'[1]Base de Dados'!$A$1:$G$100001,7,FALSE)</f>
        <v>SAE485T01B0</v>
      </c>
      <c r="F33" s="11" t="str">
        <f>VLOOKUP($B33,'[1]Base de Dados'!$A$1:$H$100020,8,FALSE)</f>
        <v>SINALIZADOR SONORO ENDER.</v>
      </c>
      <c r="G33" s="11" t="str">
        <f>VLOOKUP($B33,'[1]Base de Dados'!$A$1:$I$100001,9,FALSE)</f>
        <v>SAE485T01B0-IP-20 - 95dB</v>
      </c>
      <c r="H33" s="2" t="str">
        <f>VLOOKUP($B33,'[1]Base de Dados'!$A$1:$J$100001,10,FALSE)</f>
        <v>RACA-C40</v>
      </c>
      <c r="I33" s="12">
        <v>2E-3</v>
      </c>
      <c r="J33" s="12">
        <v>6.7999999999999996E-3</v>
      </c>
    </row>
    <row r="34" spans="1:10">
      <c r="A34" s="3">
        <f t="shared" si="1"/>
        <v>29</v>
      </c>
      <c r="B34" s="2" t="s">
        <v>37</v>
      </c>
      <c r="C34" s="2" t="str">
        <f>VLOOKUP($B34,'[1]Base de Dados'!$A$1:$E$100001,5,FALSE)</f>
        <v>TH01</v>
      </c>
      <c r="D34" s="2" t="str">
        <f>VLOOKUP($B34,'[1]Base de Dados'!$A$1:$F$100001,6,FALSE)</f>
        <v>ATIVO</v>
      </c>
      <c r="E34" s="2" t="str">
        <f>VLOOKUP($B34,'[1]Base de Dados'!$A$1:$G$100001,7,FALSE)</f>
        <v>SAE485T01B1</v>
      </c>
      <c r="F34" s="11" t="str">
        <f>VLOOKUP($B34,'[1]Base de Dados'!$A$1:$H$100020,8,FALSE)</f>
        <v>SINALIZADOR SONORO ENDER.</v>
      </c>
      <c r="G34" s="11" t="str">
        <f>VLOOKUP($B34,'[1]Base de Dados'!$A$1:$I$100001,9,FALSE)</f>
        <v>SAE485T01B1-IP-55 - 95dB</v>
      </c>
      <c r="H34" s="2" t="str">
        <f>VLOOKUP($B34,'[1]Base de Dados'!$A$1:$J$100001,10,FALSE)</f>
        <v>RACA-C40</v>
      </c>
      <c r="I34" s="12">
        <v>2E-3</v>
      </c>
      <c r="J34" s="12">
        <v>6.7999999999999996E-3</v>
      </c>
    </row>
    <row r="35" spans="1:10">
      <c r="A35" s="3">
        <f t="shared" si="1"/>
        <v>30</v>
      </c>
      <c r="B35" s="2" t="s">
        <v>23</v>
      </c>
      <c r="C35" s="2" t="str">
        <f>VLOOKUP($B35,'[1]Base de Dados'!$A$1:$E$100001,5,FALSE)</f>
        <v>TH01</v>
      </c>
      <c r="D35" s="2" t="str">
        <f>VLOOKUP($B35,'[1]Base de Dados'!$A$1:$F$100001,6,FALSE)</f>
        <v>ATIVO</v>
      </c>
      <c r="E35" s="2" t="str">
        <f>VLOOKUP($B35,'[1]Base de Dados'!$A$1:$G$100001,7,FALSE)</f>
        <v>SAV485T01A0</v>
      </c>
      <c r="F35" s="11" t="str">
        <f>VLOOKUP($B35,'[1]Base de Dados'!$A$1:$H$100020,8,FALSE)</f>
        <v>SINALIZADOR AUDIOVISUAL ENDER.</v>
      </c>
      <c r="G35" s="11" t="str">
        <f>VLOOKUP($B35,'[1]Base de Dados'!$A$1:$I$100001,9,FALSE)</f>
        <v>SAV485T01A0-IP-20 - LED</v>
      </c>
      <c r="H35" s="2" t="str">
        <f>VLOOKUP($B35,'[1]Base de Dados'!$A$1:$J$100001,10,FALSE)</f>
        <v>RAEA-C42</v>
      </c>
      <c r="I35" s="12">
        <v>2E-3</v>
      </c>
      <c r="J35" s="12">
        <v>4.8000000000000001E-2</v>
      </c>
    </row>
    <row r="36" spans="1:10">
      <c r="A36" s="3">
        <f t="shared" si="1"/>
        <v>31</v>
      </c>
      <c r="B36" s="2" t="s">
        <v>24</v>
      </c>
      <c r="C36" s="2" t="str">
        <f>VLOOKUP($B36,'[1]Base de Dados'!$A$1:$E$100001,5,FALSE)</f>
        <v>TH01</v>
      </c>
      <c r="D36" s="2" t="str">
        <f>VLOOKUP($B36,'[1]Base de Dados'!$A$1:$F$100001,6,FALSE)</f>
        <v>INATIVO</v>
      </c>
      <c r="E36" s="2" t="str">
        <f>VLOOKUP($B36,'[1]Base de Dados'!$A$1:$G$100001,7,FALSE)</f>
        <v>SAV485T01A1</v>
      </c>
      <c r="F36" s="11" t="str">
        <f>VLOOKUP($B36,'[1]Base de Dados'!$A$1:$H$100020,8,FALSE)</f>
        <v>SINALIZADOR AUDIOVISUAL ENDER.</v>
      </c>
      <c r="G36" s="11" t="str">
        <f>VLOOKUP($B36,'[1]Base de Dados'!$A$1:$I$100001,9,FALSE)</f>
        <v>SAV485T01A1-IP-55 - LED</v>
      </c>
      <c r="H36" s="2" t="str">
        <f>VLOOKUP($B36,'[1]Base de Dados'!$A$1:$J$100001,10,FALSE)</f>
        <v>RACA-C40</v>
      </c>
      <c r="I36" s="12">
        <v>2E-3</v>
      </c>
      <c r="J36" s="12">
        <v>4.8000000000000001E-2</v>
      </c>
    </row>
    <row r="37" spans="1:10">
      <c r="A37" s="3">
        <f t="shared" si="1"/>
        <v>32</v>
      </c>
      <c r="B37" s="2" t="s">
        <v>22</v>
      </c>
      <c r="C37" s="2" t="str">
        <f>VLOOKUP($B37,'[1]Base de Dados'!$A$1:$E$100001,5,FALSE)</f>
        <v>TH01</v>
      </c>
      <c r="D37" s="2" t="str">
        <f>VLOOKUP($B37,'[1]Base de Dados'!$A$1:$F$100001,6,FALSE)</f>
        <v>ATIVO</v>
      </c>
      <c r="E37" s="2" t="str">
        <f>VLOOKUP($B37,'[1]Base de Dados'!$A$1:$G$100001,7,FALSE)</f>
        <v>SAV485T01B0</v>
      </c>
      <c r="F37" s="11" t="str">
        <f>VLOOKUP($B37,'[1]Base de Dados'!$A$1:$H$100020,8,FALSE)</f>
        <v>SINALIZADOR AUDIOVISUAL ENDER.</v>
      </c>
      <c r="G37" s="11" t="str">
        <f>VLOOKUP($B37,'[1]Base de Dados'!$A$1:$I$100001,9,FALSE)</f>
        <v>SAV485T01B0-IP-20 - LED</v>
      </c>
      <c r="H37" s="2" t="str">
        <f>VLOOKUP($B37,'[1]Base de Dados'!$A$1:$J$100001,10,FALSE)</f>
        <v>RACA-C40</v>
      </c>
      <c r="I37" s="12">
        <v>2E-3</v>
      </c>
      <c r="J37" s="12">
        <v>4.8000000000000001E-2</v>
      </c>
    </row>
    <row r="38" spans="1:10">
      <c r="A38" s="3">
        <f t="shared" si="1"/>
        <v>33</v>
      </c>
      <c r="B38" s="2" t="s">
        <v>25</v>
      </c>
      <c r="C38" s="2" t="str">
        <f>VLOOKUP($B38,'[1]Base de Dados'!$A$1:$E$100001,5,FALSE)</f>
        <v>TH01</v>
      </c>
      <c r="D38" s="2" t="str">
        <f>VLOOKUP($B38,'[1]Base de Dados'!$A$1:$F$100001,6,FALSE)</f>
        <v>ATIVO</v>
      </c>
      <c r="E38" s="2" t="str">
        <f>VLOOKUP($B38,'[1]Base de Dados'!$A$1:$G$100001,7,FALSE)</f>
        <v>SAV485T01B1</v>
      </c>
      <c r="F38" s="11" t="str">
        <f>VLOOKUP($B38,'[1]Base de Dados'!$A$1:$H$100020,8,FALSE)</f>
        <v>SINALIZADOR AUDIOVISUAL ENDER.</v>
      </c>
      <c r="G38" s="11" t="str">
        <f>VLOOKUP($B38,'[1]Base de Dados'!$A$1:$I$100001,9,FALSE)</f>
        <v>SAV485T01B1-IP-55 - LED</v>
      </c>
      <c r="H38" s="2" t="str">
        <f>VLOOKUP($B38,'[1]Base de Dados'!$A$1:$J$100001,10,FALSE)</f>
        <v>RACA-C40</v>
      </c>
      <c r="I38" s="12">
        <v>2E-3</v>
      </c>
      <c r="J38" s="12">
        <v>4.8000000000000001E-2</v>
      </c>
    </row>
    <row r="39" spans="1:10" s="5" customFormat="1">
      <c r="A39" s="20">
        <f t="shared" si="1"/>
        <v>34</v>
      </c>
      <c r="B39" s="5" t="s">
        <v>26</v>
      </c>
      <c r="C39" s="5" t="str">
        <f>VLOOKUP($B39,'[1]Base de Dados'!$A$1:$E$100001,5,FALSE)</f>
        <v>TH01</v>
      </c>
      <c r="D39" s="5" t="str">
        <f>VLOOKUP($B39,'[1]Base de Dados'!$A$1:$F$100001,6,FALSE)</f>
        <v>ATIVO</v>
      </c>
      <c r="E39" s="5" t="str">
        <f>VLOOKUP($B39,'[1]Base de Dados'!$A$1:$G$100001,7,FALSE)</f>
        <v>SVE485T01A0</v>
      </c>
      <c r="F39" s="13" t="str">
        <f>VLOOKUP($B39,'[1]Base de Dados'!$A$1:$H$100020,8,FALSE)</f>
        <v>SINALIZADOR VISUAL ENDER.</v>
      </c>
      <c r="G39" s="13" t="str">
        <f>VLOOKUP($B39,'[1]Base de Dados'!$A$1:$I$100001,9,FALSE)</f>
        <v>SVE485T01A0-IP-20 - LED</v>
      </c>
      <c r="H39" s="5" t="str">
        <f>VLOOKUP($B39,'[1]Base de Dados'!$A$1:$J$100001,10,FALSE)</f>
        <v>RACA-C40</v>
      </c>
      <c r="I39" s="14">
        <v>2E-3</v>
      </c>
      <c r="J39" s="14">
        <v>4.3799999999999999E-2</v>
      </c>
    </row>
    <row r="40" spans="1:10" s="4" customFormat="1">
      <c r="A40" s="20">
        <f t="shared" si="1"/>
        <v>35</v>
      </c>
      <c r="B40" s="4" t="s">
        <v>28</v>
      </c>
      <c r="C40" s="4" t="str">
        <f>VLOOKUP($B40,'[1]Base de Dados'!$A$1:$E$100001,5,FALSE)</f>
        <v>TH01</v>
      </c>
      <c r="D40" s="4" t="str">
        <f>VLOOKUP($B40,'[1]Base de Dados'!$A$1:$F$100001,6,FALSE)</f>
        <v>ATIVO</v>
      </c>
      <c r="E40" s="4" t="str">
        <f>VLOOKUP($B40,'[1]Base de Dados'!$A$1:$G$100001,7,FALSE)</f>
        <v>SVE485T01A1</v>
      </c>
      <c r="F40" s="18" t="str">
        <f>VLOOKUP($B40,'[1]Base de Dados'!$A$1:$H$100020,8,FALSE)</f>
        <v>SINALIZADOR VISUAL ENDER.</v>
      </c>
      <c r="G40" s="18" t="str">
        <f>VLOOKUP($B40,'[1]Base de Dados'!$A$1:$I$100001,9,FALSE)</f>
        <v>SVE485T01A1-IP-55 - LED</v>
      </c>
      <c r="H40" s="4" t="str">
        <f>VLOOKUP($B40,'[1]Base de Dados'!$A$1:$J$100001,10,FALSE)</f>
        <v>RACA-C40</v>
      </c>
      <c r="I40" s="19">
        <v>2E-3</v>
      </c>
      <c r="J40" s="19">
        <v>4.3799999999999999E-2</v>
      </c>
    </row>
    <row r="41" spans="1:10">
      <c r="A41" s="3">
        <f t="shared" si="1"/>
        <v>36</v>
      </c>
      <c r="B41" s="2" t="s">
        <v>27</v>
      </c>
      <c r="C41" s="2" t="str">
        <f>VLOOKUP($B41,'[1]Base de Dados'!$A$1:$E$100001,5,FALSE)</f>
        <v>TH01</v>
      </c>
      <c r="D41" s="2" t="str">
        <f>VLOOKUP($B41,'[1]Base de Dados'!$A$1:$F$100001,6,FALSE)</f>
        <v>ATIVO</v>
      </c>
      <c r="E41" s="2" t="str">
        <f>VLOOKUP($B41,'[1]Base de Dados'!$A$1:$G$100001,7,FALSE)</f>
        <v>SVE485T01B0</v>
      </c>
      <c r="F41" s="11" t="str">
        <f>VLOOKUP($B41,'[1]Base de Dados'!$A$1:$H$100020,8,FALSE)</f>
        <v>SINALIZADOR VISUAL ENDER.</v>
      </c>
      <c r="G41" s="11" t="str">
        <f>VLOOKUP($B41,'[1]Base de Dados'!$A$1:$I$100001,9,FALSE)</f>
        <v>SVE485T01B0-IP-20 - LED</v>
      </c>
      <c r="H41" s="2" t="str">
        <f>VLOOKUP($B41,'[1]Base de Dados'!$A$1:$J$100001,10,FALSE)</f>
        <v>RACA-C40</v>
      </c>
      <c r="I41" s="12">
        <v>2E-3</v>
      </c>
      <c r="J41" s="12">
        <v>4.3799999999999999E-2</v>
      </c>
    </row>
    <row r="42" spans="1:10">
      <c r="A42" s="3">
        <f t="shared" si="1"/>
        <v>37</v>
      </c>
      <c r="B42" s="2" t="s">
        <v>29</v>
      </c>
      <c r="C42" s="2" t="str">
        <f>VLOOKUP($B42,'[1]Base de Dados'!$A$1:$E$100001,5,FALSE)</f>
        <v>TH01</v>
      </c>
      <c r="D42" s="2" t="str">
        <f>VLOOKUP($B42,'[1]Base de Dados'!$A$1:$F$100001,6,FALSE)</f>
        <v>ATIVO</v>
      </c>
      <c r="E42" s="2" t="str">
        <f>VLOOKUP($B42,'[1]Base de Dados'!$A$1:$G$100001,7,FALSE)</f>
        <v>SVE485T01B1</v>
      </c>
      <c r="F42" s="11" t="str">
        <f>VLOOKUP($B42,'[1]Base de Dados'!$A$1:$H$100020,8,FALSE)</f>
        <v>SINALIZADOR VISUAL ENDER.</v>
      </c>
      <c r="G42" s="11" t="str">
        <f>VLOOKUP($B42,'[1]Base de Dados'!$A$1:$I$100001,9,FALSE)</f>
        <v>SVE485T01B1-IP-55 - LED</v>
      </c>
      <c r="H42" s="2" t="str">
        <f>VLOOKUP($B42,'[1]Base de Dados'!$A$1:$J$100001,10,FALSE)</f>
        <v>RACA-C40</v>
      </c>
      <c r="I42" s="12">
        <v>2E-3</v>
      </c>
      <c r="J42" s="12">
        <v>4.3799999999999999E-2</v>
      </c>
    </row>
    <row r="43" spans="1:10">
      <c r="A43" s="3">
        <f t="shared" si="1"/>
        <v>38</v>
      </c>
      <c r="B43" s="2" t="s">
        <v>30</v>
      </c>
      <c r="C43" s="2" t="str">
        <f>VLOOKUP($B43,'[1]Base de Dados'!$A$1:$E$100001,5,FALSE)</f>
        <v>TH01</v>
      </c>
      <c r="D43" s="2" t="str">
        <f>VLOOKUP($B43,'[1]Base de Dados'!$A$1:$F$100001,6,FALSE)</f>
        <v>ATIVO</v>
      </c>
      <c r="E43" s="2" t="str">
        <f>VLOOKUP($B43,'[1]Base de Dados'!$A$1:$G$100001,7,FALSE)</f>
        <v>SVE485T02A0</v>
      </c>
      <c r="F43" s="11" t="str">
        <f>VLOOKUP($B43,'[1]Base de Dados'!$A$1:$H$100020,8,FALSE)</f>
        <v>SINALIZADOR VISUAL ENDER.</v>
      </c>
      <c r="G43" s="11" t="str">
        <f>VLOOKUP($B43,'[1]Base de Dados'!$A$1:$I$100001,9,FALSE)</f>
        <v>SVE485T02A0-IP-20 - XENON</v>
      </c>
      <c r="H43" s="2" t="str">
        <f>VLOOKUP($B43,'[1]Base de Dados'!$A$1:$J$100001,10,FALSE)</f>
        <v>RACA-C40</v>
      </c>
      <c r="I43" s="12"/>
      <c r="J43" s="12"/>
    </row>
    <row r="44" spans="1:10">
      <c r="A44" s="3">
        <f t="shared" si="1"/>
        <v>39</v>
      </c>
      <c r="B44" s="2" t="s">
        <v>31</v>
      </c>
      <c r="C44" s="2" t="str">
        <f>VLOOKUP($B44,'[1]Base de Dados'!$A$1:$E$100001,5,FALSE)</f>
        <v>TH01</v>
      </c>
      <c r="D44" s="2" t="str">
        <f>VLOOKUP($B44,'[1]Base de Dados'!$A$1:$F$100001,6,FALSE)</f>
        <v>ATIVO</v>
      </c>
      <c r="E44" s="2" t="str">
        <f>VLOOKUP($B44,'[1]Base de Dados'!$A$1:$G$100001,7,FALSE)</f>
        <v>SVE485T02A1</v>
      </c>
      <c r="F44" s="11" t="str">
        <f>VLOOKUP($B44,'[1]Base de Dados'!$A$1:$H$100020,8,FALSE)</f>
        <v>SINALIZADOR VISUAL ENDER.</v>
      </c>
      <c r="G44" s="11" t="str">
        <f>VLOOKUP($B44,'[1]Base de Dados'!$A$1:$I$100001,9,FALSE)</f>
        <v>SVE485T02A1-IP-55 - XENON</v>
      </c>
      <c r="H44" s="2" t="str">
        <f>VLOOKUP($B44,'[1]Base de Dados'!$A$1:$J$100001,10,FALSE)</f>
        <v>RACA-C40</v>
      </c>
      <c r="I44" s="12"/>
      <c r="J44" s="12"/>
    </row>
    <row r="45" spans="1:10">
      <c r="A45" s="3">
        <f t="shared" si="1"/>
        <v>40</v>
      </c>
      <c r="B45" s="2" t="s">
        <v>32</v>
      </c>
      <c r="C45" s="2" t="str">
        <f>VLOOKUP($B45,'[1]Base de Dados'!$A$1:$E$100001,5,FALSE)</f>
        <v>TH01</v>
      </c>
      <c r="D45" s="2" t="str">
        <f>VLOOKUP($B45,'[1]Base de Dados'!$A$1:$F$100001,6,FALSE)</f>
        <v>ATIVO</v>
      </c>
      <c r="E45" s="2" t="str">
        <f>VLOOKUP($B45,'[1]Base de Dados'!$A$1:$G$100001,7,FALSE)</f>
        <v>SVE485T02B0</v>
      </c>
      <c r="F45" s="11" t="str">
        <f>VLOOKUP($B45,'[1]Base de Dados'!$A$1:$H$100020,8,FALSE)</f>
        <v>SINALIZADOR VISUAL ENDER.</v>
      </c>
      <c r="G45" s="11" t="str">
        <f>VLOOKUP($B45,'[1]Base de Dados'!$A$1:$I$100001,9,FALSE)</f>
        <v>SVE485T02B0-IP-20 - XENON</v>
      </c>
      <c r="H45" s="2" t="str">
        <f>VLOOKUP($B45,'[1]Base de Dados'!$A$1:$J$100001,10,FALSE)</f>
        <v>RACA-C40</v>
      </c>
      <c r="I45" s="12"/>
      <c r="J45" s="12"/>
    </row>
    <row r="46" spans="1:10">
      <c r="A46" s="3">
        <f t="shared" si="1"/>
        <v>41</v>
      </c>
      <c r="B46" s="2" t="s">
        <v>33</v>
      </c>
      <c r="C46" s="2" t="str">
        <f>VLOOKUP($B46,'[1]Base de Dados'!$A$1:$E$100001,5,FALSE)</f>
        <v>TH01</v>
      </c>
      <c r="D46" s="2" t="str">
        <f>VLOOKUP($B46,'[1]Base de Dados'!$A$1:$F$100001,6,FALSE)</f>
        <v>ATIVO</v>
      </c>
      <c r="E46" s="2" t="str">
        <f>VLOOKUP($B46,'[1]Base de Dados'!$A$1:$G$100001,7,FALSE)</f>
        <v>SVE485T02B1</v>
      </c>
      <c r="F46" s="11" t="str">
        <f>VLOOKUP($B46,'[1]Base de Dados'!$A$1:$H$100020,8,FALSE)</f>
        <v>SINALIZADOR VISUAL ENDER.</v>
      </c>
      <c r="G46" s="11" t="str">
        <f>VLOOKUP($B46,'[1]Base de Dados'!$A$1:$I$100001,9,FALSE)</f>
        <v>SVE485T02B1-IP-55 - XENON</v>
      </c>
      <c r="H46" s="2" t="str">
        <f>VLOOKUP($B46,'[1]Base de Dados'!$A$1:$J$100001,10,FALSE)</f>
        <v>RACA-C40</v>
      </c>
      <c r="I46" s="12"/>
      <c r="J46" s="12"/>
    </row>
    <row r="47" spans="1:10">
      <c r="A47" s="3">
        <f t="shared" si="1"/>
        <v>42</v>
      </c>
      <c r="B47" s="15"/>
      <c r="C47" s="15">
        <f>VLOOKUP($B47,'[1]Base de Dados'!$A$1:$E$100001,5,FALSE)</f>
        <v>0</v>
      </c>
      <c r="D47" s="15">
        <f>VLOOKUP($B47,'[1]Base de Dados'!$A$1:$F$100001,6,FALSE)</f>
        <v>0</v>
      </c>
      <c r="E47" s="15">
        <f>VLOOKUP($B47,'[1]Base de Dados'!$A$1:$G$100001,7,FALSE)</f>
        <v>0</v>
      </c>
      <c r="F47" s="21">
        <f>VLOOKUP($B47,'[1]Base de Dados'!$A$1:$H$100020,8,FALSE)</f>
        <v>0</v>
      </c>
      <c r="G47" s="21">
        <f>VLOOKUP($B47,'[1]Base de Dados'!$A$1:$I$100001,9,FALSE)</f>
        <v>0</v>
      </c>
      <c r="H47" s="15">
        <f>VLOOKUP($B47,'[1]Base de Dados'!$A$1:$J$100001,10,FALSE)</f>
        <v>0</v>
      </c>
      <c r="I47" s="16"/>
      <c r="J47" s="16"/>
    </row>
    <row r="48" spans="1:10">
      <c r="A48" s="3">
        <f t="shared" si="1"/>
        <v>43</v>
      </c>
      <c r="B48" s="15"/>
      <c r="C48" s="15">
        <f>VLOOKUP($B48,'[1]Base de Dados'!$A$1:$E$100001,5,FALSE)</f>
        <v>0</v>
      </c>
      <c r="D48" s="15">
        <f>VLOOKUP($B48,'[1]Base de Dados'!$A$1:$F$100001,6,FALSE)</f>
        <v>0</v>
      </c>
      <c r="E48" s="15">
        <f>VLOOKUP($B48,'[1]Base de Dados'!$A$1:$G$100001,7,FALSE)</f>
        <v>0</v>
      </c>
      <c r="F48" s="21">
        <f>VLOOKUP($B48,'[1]Base de Dados'!$A$1:$H$100020,8,FALSE)</f>
        <v>0</v>
      </c>
      <c r="G48" s="21">
        <f>VLOOKUP($B48,'[1]Base de Dados'!$A$1:$I$100001,9,FALSE)</f>
        <v>0</v>
      </c>
      <c r="H48" s="15">
        <f>VLOOKUP($B48,'[1]Base de Dados'!$A$1:$J$100001,10,FALSE)</f>
        <v>0</v>
      </c>
      <c r="I48" s="16"/>
      <c r="J48" s="16"/>
    </row>
  </sheetData>
  <sheetProtection password="9196" sheet="1" objects="1" scenarios="1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theme="5" tint="-0.249977111117893"/>
  </sheetPr>
  <dimension ref="A1:CG258"/>
  <sheetViews>
    <sheetView tabSelected="1" zoomScale="55" zoomScaleNormal="55" workbookViewId="0">
      <selection activeCell="A2" sqref="A2"/>
    </sheetView>
  </sheetViews>
  <sheetFormatPr defaultRowHeight="14.4"/>
  <cols>
    <col min="1" max="1" width="27.6640625" customWidth="1"/>
    <col min="2" max="2" width="3.44140625" style="49" customWidth="1"/>
    <col min="3" max="3" width="21.6640625" customWidth="1"/>
    <col min="4" max="4" width="26.44140625" customWidth="1"/>
    <col min="5" max="8" width="16.88671875" customWidth="1"/>
    <col min="9" max="9" width="17.88671875" style="23" customWidth="1"/>
    <col min="10" max="10" width="23.5546875" style="22" customWidth="1"/>
    <col min="11" max="11" width="16.33203125" customWidth="1"/>
    <col min="12" max="12" width="5.109375" style="49" customWidth="1"/>
    <col min="13" max="13" width="13.6640625" style="22" customWidth="1"/>
    <col min="14" max="14" width="14.88671875" customWidth="1"/>
    <col min="15" max="15" width="16.5546875" customWidth="1"/>
    <col min="16" max="16" width="13.109375" customWidth="1"/>
    <col min="17" max="17" width="16.5546875" customWidth="1"/>
    <col min="18" max="85" width="9.109375" style="49"/>
  </cols>
  <sheetData>
    <row r="1" spans="1:85" ht="99" customHeight="1" thickBot="1">
      <c r="A1" s="67" t="s">
        <v>88</v>
      </c>
      <c r="B1" s="63"/>
      <c r="C1" s="71" t="s">
        <v>74</v>
      </c>
      <c r="D1" s="71" t="s">
        <v>79</v>
      </c>
      <c r="E1" s="71" t="s">
        <v>75</v>
      </c>
      <c r="F1" s="71" t="s">
        <v>76</v>
      </c>
      <c r="G1" s="71" t="s">
        <v>81</v>
      </c>
      <c r="H1" s="71" t="s">
        <v>82</v>
      </c>
      <c r="I1" s="71" t="s">
        <v>77</v>
      </c>
      <c r="J1" s="71" t="s">
        <v>83</v>
      </c>
      <c r="K1" s="72" t="s">
        <v>55</v>
      </c>
      <c r="L1" s="59"/>
      <c r="M1" s="71" t="s">
        <v>78</v>
      </c>
      <c r="N1" s="71" t="s">
        <v>84</v>
      </c>
      <c r="O1" s="71" t="s">
        <v>56</v>
      </c>
      <c r="P1" s="71" t="s">
        <v>87</v>
      </c>
      <c r="Q1" s="69" t="s">
        <v>55</v>
      </c>
    </row>
    <row r="2" spans="1:85" s="24" customFormat="1" ht="15.6">
      <c r="A2" s="25" t="s">
        <v>73</v>
      </c>
      <c r="B2" s="57"/>
      <c r="C2" s="70">
        <v>60</v>
      </c>
      <c r="D2" s="70">
        <v>2</v>
      </c>
      <c r="E2" s="70">
        <v>4</v>
      </c>
      <c r="F2" s="70">
        <v>4</v>
      </c>
      <c r="G2" s="70"/>
      <c r="H2" s="70"/>
      <c r="I2" s="70"/>
      <c r="J2" s="70"/>
      <c r="K2" s="68">
        <f>SUM(C2:J2)</f>
        <v>70</v>
      </c>
      <c r="L2" s="59"/>
      <c r="M2" s="70"/>
      <c r="N2" s="70"/>
      <c r="O2" s="70"/>
      <c r="P2" s="70"/>
      <c r="Q2" s="30">
        <f>SUM(M2:P2)</f>
        <v>0</v>
      </c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</row>
    <row r="3" spans="1:85" s="57" customFormat="1" ht="15.6">
      <c r="A3" s="56"/>
      <c r="C3" s="58"/>
      <c r="D3" s="58"/>
      <c r="E3" s="58"/>
      <c r="F3" s="58"/>
      <c r="G3" s="58"/>
      <c r="H3" s="58"/>
      <c r="I3" s="58"/>
      <c r="J3" s="58"/>
      <c r="K3" s="59"/>
      <c r="L3" s="60"/>
      <c r="M3" s="61"/>
      <c r="N3" s="62"/>
      <c r="O3" s="62"/>
      <c r="P3" s="60"/>
    </row>
    <row r="4" spans="1:85" s="57" customFormat="1" ht="16.2" thickBot="1">
      <c r="A4" s="56"/>
      <c r="C4" s="58"/>
      <c r="D4" s="58"/>
      <c r="E4" s="58"/>
      <c r="F4" s="58"/>
      <c r="G4" s="58"/>
      <c r="H4" s="58"/>
      <c r="I4" s="58"/>
      <c r="J4" s="58"/>
      <c r="K4" s="59"/>
      <c r="L4" s="60"/>
      <c r="M4" s="61"/>
      <c r="N4" s="62"/>
      <c r="O4" s="62"/>
      <c r="P4" s="60"/>
    </row>
    <row r="5" spans="1:85" s="28" customFormat="1" ht="18" thickBot="1">
      <c r="A5" s="26" t="s">
        <v>57</v>
      </c>
      <c r="B5" s="64"/>
      <c r="C5" s="29">
        <f t="shared" ref="C5:J5" si="0">SUM(C2:C2)</f>
        <v>60</v>
      </c>
      <c r="D5" s="29">
        <f t="shared" si="0"/>
        <v>2</v>
      </c>
      <c r="E5" s="29">
        <f t="shared" si="0"/>
        <v>4</v>
      </c>
      <c r="F5" s="29">
        <f t="shared" si="0"/>
        <v>4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31">
        <f>SUM(C5:J5)</f>
        <v>70</v>
      </c>
      <c r="L5" s="64"/>
      <c r="M5" s="27">
        <f>SUM(M2:M2)</f>
        <v>0</v>
      </c>
      <c r="N5" s="27">
        <f>SUM(N2:N2)</f>
        <v>0</v>
      </c>
      <c r="O5" s="27">
        <f>SUM(O2:O2)</f>
        <v>0</v>
      </c>
      <c r="P5" s="27">
        <f>SUM(P2:P2)</f>
        <v>0</v>
      </c>
      <c r="Q5" s="32">
        <f>SUM(M5:P5)</f>
        <v>0</v>
      </c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</row>
    <row r="6" spans="1:85" s="49" customFormat="1">
      <c r="C6" s="65"/>
      <c r="D6" s="65"/>
      <c r="E6" s="65"/>
      <c r="F6" s="65"/>
      <c r="G6" s="65"/>
      <c r="H6" s="65"/>
      <c r="I6" s="65"/>
      <c r="J6" s="66"/>
      <c r="L6" s="65"/>
      <c r="M6" s="65"/>
      <c r="N6" s="65"/>
      <c r="O6" s="65"/>
      <c r="P6" s="66"/>
    </row>
    <row r="7" spans="1:85" s="49" customFormat="1">
      <c r="J7" s="49" t="s">
        <v>86</v>
      </c>
      <c r="K7" s="49" t="s">
        <v>85</v>
      </c>
    </row>
    <row r="8" spans="1:85" s="49" customFormat="1"/>
    <row r="9" spans="1:85" s="49" customFormat="1"/>
    <row r="10" spans="1:85" s="49" customFormat="1">
      <c r="I10" s="57"/>
    </row>
    <row r="11" spans="1:85" s="49" customFormat="1"/>
    <row r="12" spans="1:85" s="49" customFormat="1">
      <c r="I12" s="57"/>
    </row>
    <row r="13" spans="1:85" s="49" customFormat="1">
      <c r="I13" s="57"/>
    </row>
    <row r="14" spans="1:85" s="49" customFormat="1">
      <c r="I14" s="57"/>
    </row>
    <row r="15" spans="1:85" s="49" customFormat="1">
      <c r="I15" s="57"/>
    </row>
    <row r="16" spans="1:85" s="49" customFormat="1"/>
    <row r="17" spans="9:9" s="49" customFormat="1"/>
    <row r="18" spans="9:9" s="49" customFormat="1"/>
    <row r="19" spans="9:9" s="49" customFormat="1"/>
    <row r="20" spans="9:9" s="49" customFormat="1">
      <c r="I20" s="57"/>
    </row>
    <row r="21" spans="9:9" s="49" customFormat="1">
      <c r="I21" s="57"/>
    </row>
    <row r="22" spans="9:9" s="49" customFormat="1">
      <c r="I22" s="57"/>
    </row>
    <row r="23" spans="9:9" s="49" customFormat="1">
      <c r="I23" s="57"/>
    </row>
    <row r="24" spans="9:9" s="49" customFormat="1">
      <c r="I24" s="57"/>
    </row>
    <row r="25" spans="9:9" s="49" customFormat="1">
      <c r="I25" s="57"/>
    </row>
    <row r="26" spans="9:9" s="49" customFormat="1">
      <c r="I26" s="57"/>
    </row>
    <row r="27" spans="9:9" s="49" customFormat="1">
      <c r="I27" s="57"/>
    </row>
    <row r="28" spans="9:9" s="49" customFormat="1">
      <c r="I28" s="57"/>
    </row>
    <row r="29" spans="9:9" s="49" customFormat="1">
      <c r="I29" s="57"/>
    </row>
    <row r="30" spans="9:9" s="49" customFormat="1">
      <c r="I30" s="57"/>
    </row>
    <row r="31" spans="9:9" s="49" customFormat="1">
      <c r="I31" s="57"/>
    </row>
    <row r="32" spans="9:9" s="49" customFormat="1">
      <c r="I32" s="57"/>
    </row>
    <row r="33" spans="9:9" s="49" customFormat="1">
      <c r="I33" s="57"/>
    </row>
    <row r="34" spans="9:9" s="49" customFormat="1">
      <c r="I34" s="57"/>
    </row>
    <row r="35" spans="9:9" s="49" customFormat="1">
      <c r="I35" s="57"/>
    </row>
    <row r="36" spans="9:9" s="49" customFormat="1">
      <c r="I36" s="57"/>
    </row>
    <row r="37" spans="9:9" s="49" customFormat="1">
      <c r="I37" s="57"/>
    </row>
    <row r="38" spans="9:9" s="49" customFormat="1">
      <c r="I38" s="57"/>
    </row>
    <row r="39" spans="9:9" s="49" customFormat="1">
      <c r="I39" s="57"/>
    </row>
    <row r="40" spans="9:9" s="49" customFormat="1">
      <c r="I40" s="57"/>
    </row>
    <row r="41" spans="9:9" s="49" customFormat="1">
      <c r="I41" s="57"/>
    </row>
    <row r="42" spans="9:9" s="49" customFormat="1">
      <c r="I42" s="57"/>
    </row>
    <row r="43" spans="9:9" s="49" customFormat="1">
      <c r="I43" s="57"/>
    </row>
    <row r="44" spans="9:9" s="49" customFormat="1">
      <c r="I44" s="57"/>
    </row>
    <row r="45" spans="9:9" s="49" customFormat="1">
      <c r="I45" s="57"/>
    </row>
    <row r="46" spans="9:9" s="49" customFormat="1">
      <c r="I46" s="57"/>
    </row>
    <row r="47" spans="9:9" s="49" customFormat="1">
      <c r="I47" s="57"/>
    </row>
    <row r="48" spans="9:9" s="49" customFormat="1">
      <c r="I48" s="57"/>
    </row>
    <row r="49" spans="9:9" s="49" customFormat="1">
      <c r="I49" s="57"/>
    </row>
    <row r="50" spans="9:9" s="49" customFormat="1">
      <c r="I50" s="57"/>
    </row>
    <row r="51" spans="9:9" s="49" customFormat="1">
      <c r="I51" s="57"/>
    </row>
    <row r="52" spans="9:9" s="49" customFormat="1">
      <c r="I52" s="57"/>
    </row>
    <row r="53" spans="9:9" s="49" customFormat="1">
      <c r="I53" s="57"/>
    </row>
    <row r="54" spans="9:9" s="49" customFormat="1">
      <c r="I54" s="57"/>
    </row>
    <row r="55" spans="9:9" s="49" customFormat="1">
      <c r="I55" s="57"/>
    </row>
    <row r="56" spans="9:9" s="49" customFormat="1">
      <c r="I56" s="57"/>
    </row>
    <row r="57" spans="9:9" s="49" customFormat="1">
      <c r="I57" s="57"/>
    </row>
    <row r="58" spans="9:9" s="49" customFormat="1">
      <c r="I58" s="57"/>
    </row>
    <row r="59" spans="9:9" s="49" customFormat="1">
      <c r="I59" s="57"/>
    </row>
    <row r="60" spans="9:9" s="49" customFormat="1">
      <c r="I60" s="57"/>
    </row>
    <row r="61" spans="9:9" s="49" customFormat="1">
      <c r="I61" s="57"/>
    </row>
    <row r="62" spans="9:9" s="49" customFormat="1">
      <c r="I62" s="57"/>
    </row>
    <row r="63" spans="9:9" s="49" customFormat="1">
      <c r="I63" s="57"/>
    </row>
    <row r="64" spans="9:9" s="49" customFormat="1">
      <c r="I64" s="57"/>
    </row>
    <row r="65" spans="9:9" s="49" customFormat="1">
      <c r="I65" s="57"/>
    </row>
    <row r="66" spans="9:9" s="49" customFormat="1">
      <c r="I66" s="57"/>
    </row>
    <row r="67" spans="9:9" s="49" customFormat="1">
      <c r="I67" s="57"/>
    </row>
    <row r="68" spans="9:9" s="49" customFormat="1">
      <c r="I68" s="57"/>
    </row>
    <row r="69" spans="9:9" s="49" customFormat="1">
      <c r="I69" s="57"/>
    </row>
    <row r="70" spans="9:9" s="49" customFormat="1">
      <c r="I70" s="57"/>
    </row>
    <row r="71" spans="9:9" s="49" customFormat="1">
      <c r="I71" s="57"/>
    </row>
    <row r="72" spans="9:9" s="49" customFormat="1">
      <c r="I72" s="57"/>
    </row>
    <row r="73" spans="9:9" s="49" customFormat="1">
      <c r="I73" s="57"/>
    </row>
    <row r="74" spans="9:9" s="49" customFormat="1">
      <c r="I74" s="57"/>
    </row>
    <row r="75" spans="9:9" s="49" customFormat="1">
      <c r="I75" s="57"/>
    </row>
    <row r="76" spans="9:9" s="49" customFormat="1">
      <c r="I76" s="57"/>
    </row>
    <row r="77" spans="9:9" s="49" customFormat="1">
      <c r="I77" s="57"/>
    </row>
    <row r="78" spans="9:9" s="49" customFormat="1">
      <c r="I78" s="57"/>
    </row>
    <row r="79" spans="9:9" s="49" customFormat="1">
      <c r="I79" s="57"/>
    </row>
    <row r="80" spans="9:9" s="49" customFormat="1">
      <c r="I80" s="57"/>
    </row>
    <row r="81" spans="9:9" s="49" customFormat="1">
      <c r="I81" s="57"/>
    </row>
    <row r="82" spans="9:9" s="49" customFormat="1">
      <c r="I82" s="57"/>
    </row>
    <row r="83" spans="9:9" s="49" customFormat="1">
      <c r="I83" s="57"/>
    </row>
    <row r="84" spans="9:9" s="49" customFormat="1">
      <c r="I84" s="57"/>
    </row>
    <row r="85" spans="9:9" s="49" customFormat="1">
      <c r="I85" s="57"/>
    </row>
    <row r="86" spans="9:9" s="49" customFormat="1">
      <c r="I86" s="57"/>
    </row>
    <row r="87" spans="9:9" s="49" customFormat="1">
      <c r="I87" s="57"/>
    </row>
    <row r="88" spans="9:9" s="49" customFormat="1">
      <c r="I88" s="57"/>
    </row>
    <row r="89" spans="9:9" s="49" customFormat="1">
      <c r="I89" s="57"/>
    </row>
    <row r="90" spans="9:9" s="49" customFormat="1">
      <c r="I90" s="57"/>
    </row>
    <row r="91" spans="9:9" s="49" customFormat="1">
      <c r="I91" s="57"/>
    </row>
    <row r="92" spans="9:9" s="49" customFormat="1">
      <c r="I92" s="57"/>
    </row>
    <row r="93" spans="9:9" s="49" customFormat="1">
      <c r="I93" s="57"/>
    </row>
    <row r="94" spans="9:9" s="49" customFormat="1">
      <c r="I94" s="57"/>
    </row>
    <row r="95" spans="9:9" s="49" customFormat="1">
      <c r="I95" s="57"/>
    </row>
    <row r="96" spans="9:9" s="49" customFormat="1">
      <c r="I96" s="57"/>
    </row>
    <row r="97" spans="9:9" s="49" customFormat="1">
      <c r="I97" s="57"/>
    </row>
    <row r="98" spans="9:9" s="49" customFormat="1">
      <c r="I98" s="57"/>
    </row>
    <row r="99" spans="9:9" s="49" customFormat="1">
      <c r="I99" s="57"/>
    </row>
    <row r="100" spans="9:9" s="49" customFormat="1">
      <c r="I100" s="57"/>
    </row>
    <row r="101" spans="9:9" s="49" customFormat="1">
      <c r="I101" s="57"/>
    </row>
    <row r="102" spans="9:9" s="49" customFormat="1">
      <c r="I102" s="57"/>
    </row>
    <row r="103" spans="9:9" s="49" customFormat="1">
      <c r="I103" s="57"/>
    </row>
    <row r="104" spans="9:9" s="49" customFormat="1">
      <c r="I104" s="57"/>
    </row>
    <row r="105" spans="9:9" s="49" customFormat="1">
      <c r="I105" s="57"/>
    </row>
    <row r="106" spans="9:9" s="49" customFormat="1">
      <c r="I106" s="57"/>
    </row>
    <row r="107" spans="9:9" s="49" customFormat="1">
      <c r="I107" s="57"/>
    </row>
    <row r="108" spans="9:9" s="49" customFormat="1">
      <c r="I108" s="57"/>
    </row>
    <row r="109" spans="9:9" s="49" customFormat="1">
      <c r="I109" s="57"/>
    </row>
    <row r="110" spans="9:9" s="49" customFormat="1">
      <c r="I110" s="57"/>
    </row>
    <row r="111" spans="9:9" s="49" customFormat="1">
      <c r="I111" s="57"/>
    </row>
    <row r="112" spans="9:9" s="49" customFormat="1">
      <c r="I112" s="57"/>
    </row>
    <row r="113" spans="9:9" s="49" customFormat="1">
      <c r="I113" s="57"/>
    </row>
    <row r="114" spans="9:9" s="49" customFormat="1">
      <c r="I114" s="57"/>
    </row>
    <row r="115" spans="9:9" s="49" customFormat="1">
      <c r="I115" s="57"/>
    </row>
    <row r="116" spans="9:9" s="49" customFormat="1">
      <c r="I116" s="57"/>
    </row>
    <row r="117" spans="9:9" s="49" customFormat="1">
      <c r="I117" s="57"/>
    </row>
    <row r="118" spans="9:9" s="49" customFormat="1">
      <c r="I118" s="57"/>
    </row>
    <row r="119" spans="9:9" s="49" customFormat="1">
      <c r="I119" s="57"/>
    </row>
    <row r="120" spans="9:9" s="49" customFormat="1">
      <c r="I120" s="57"/>
    </row>
    <row r="121" spans="9:9" s="49" customFormat="1">
      <c r="I121" s="57"/>
    </row>
    <row r="122" spans="9:9" s="49" customFormat="1">
      <c r="I122" s="57"/>
    </row>
    <row r="123" spans="9:9" s="49" customFormat="1">
      <c r="I123" s="57"/>
    </row>
    <row r="124" spans="9:9" s="49" customFormat="1">
      <c r="I124" s="57"/>
    </row>
    <row r="125" spans="9:9" s="49" customFormat="1">
      <c r="I125" s="57"/>
    </row>
    <row r="126" spans="9:9" s="49" customFormat="1">
      <c r="I126" s="57"/>
    </row>
    <row r="127" spans="9:9" s="49" customFormat="1">
      <c r="I127" s="57"/>
    </row>
    <row r="128" spans="9:9" s="49" customFormat="1">
      <c r="I128" s="57"/>
    </row>
    <row r="129" spans="9:9" s="49" customFormat="1">
      <c r="I129" s="57"/>
    </row>
    <row r="130" spans="9:9" s="49" customFormat="1">
      <c r="I130" s="57"/>
    </row>
    <row r="131" spans="9:9" s="49" customFormat="1">
      <c r="I131" s="57"/>
    </row>
    <row r="132" spans="9:9" s="49" customFormat="1">
      <c r="I132" s="57"/>
    </row>
    <row r="133" spans="9:9" s="49" customFormat="1">
      <c r="I133" s="57"/>
    </row>
    <row r="134" spans="9:9" s="49" customFormat="1">
      <c r="I134" s="57"/>
    </row>
    <row r="135" spans="9:9" s="49" customFormat="1">
      <c r="I135" s="57"/>
    </row>
    <row r="136" spans="9:9" s="49" customFormat="1">
      <c r="I136" s="57"/>
    </row>
    <row r="137" spans="9:9" s="49" customFormat="1">
      <c r="I137" s="57"/>
    </row>
    <row r="138" spans="9:9" s="49" customFormat="1">
      <c r="I138" s="57"/>
    </row>
    <row r="139" spans="9:9" s="49" customFormat="1">
      <c r="I139" s="57"/>
    </row>
    <row r="140" spans="9:9" s="49" customFormat="1">
      <c r="I140" s="57"/>
    </row>
    <row r="141" spans="9:9" s="49" customFormat="1">
      <c r="I141" s="57"/>
    </row>
    <row r="142" spans="9:9" s="49" customFormat="1">
      <c r="I142" s="57"/>
    </row>
    <row r="143" spans="9:9" s="49" customFormat="1">
      <c r="I143" s="57"/>
    </row>
    <row r="144" spans="9:9" s="49" customFormat="1">
      <c r="I144" s="57"/>
    </row>
    <row r="145" spans="9:9" s="49" customFormat="1">
      <c r="I145" s="57"/>
    </row>
    <row r="146" spans="9:9" s="49" customFormat="1">
      <c r="I146" s="57"/>
    </row>
    <row r="147" spans="9:9" s="49" customFormat="1">
      <c r="I147" s="57"/>
    </row>
    <row r="148" spans="9:9" s="49" customFormat="1">
      <c r="I148" s="57"/>
    </row>
    <row r="149" spans="9:9" s="49" customFormat="1">
      <c r="I149" s="57"/>
    </row>
    <row r="150" spans="9:9" s="49" customFormat="1">
      <c r="I150" s="57"/>
    </row>
    <row r="151" spans="9:9" s="49" customFormat="1">
      <c r="I151" s="57"/>
    </row>
    <row r="152" spans="9:9" s="49" customFormat="1">
      <c r="I152" s="57"/>
    </row>
    <row r="153" spans="9:9" s="49" customFormat="1">
      <c r="I153" s="57"/>
    </row>
    <row r="154" spans="9:9" s="49" customFormat="1">
      <c r="I154" s="57"/>
    </row>
    <row r="155" spans="9:9" s="49" customFormat="1">
      <c r="I155" s="57"/>
    </row>
    <row r="156" spans="9:9" s="49" customFormat="1">
      <c r="I156" s="57"/>
    </row>
    <row r="157" spans="9:9" s="49" customFormat="1">
      <c r="I157" s="57"/>
    </row>
    <row r="158" spans="9:9" s="49" customFormat="1">
      <c r="I158" s="57"/>
    </row>
    <row r="159" spans="9:9" s="49" customFormat="1">
      <c r="I159" s="57"/>
    </row>
    <row r="160" spans="9:9" s="49" customFormat="1">
      <c r="I160" s="57"/>
    </row>
    <row r="161" spans="9:9" s="49" customFormat="1">
      <c r="I161" s="57"/>
    </row>
    <row r="162" spans="9:9" s="49" customFormat="1">
      <c r="I162" s="57"/>
    </row>
    <row r="163" spans="9:9" s="49" customFormat="1">
      <c r="I163" s="57"/>
    </row>
    <row r="164" spans="9:9" s="49" customFormat="1">
      <c r="I164" s="57"/>
    </row>
    <row r="165" spans="9:9" s="49" customFormat="1">
      <c r="I165" s="57"/>
    </row>
    <row r="166" spans="9:9" s="49" customFormat="1">
      <c r="I166" s="57"/>
    </row>
    <row r="167" spans="9:9" s="49" customFormat="1">
      <c r="I167" s="57"/>
    </row>
    <row r="168" spans="9:9" s="49" customFormat="1">
      <c r="I168" s="57"/>
    </row>
    <row r="169" spans="9:9" s="49" customFormat="1">
      <c r="I169" s="57"/>
    </row>
    <row r="170" spans="9:9" s="49" customFormat="1">
      <c r="I170" s="57"/>
    </row>
    <row r="171" spans="9:9" s="49" customFormat="1">
      <c r="I171" s="57"/>
    </row>
    <row r="172" spans="9:9" s="49" customFormat="1">
      <c r="I172" s="57"/>
    </row>
    <row r="173" spans="9:9" s="49" customFormat="1">
      <c r="I173" s="57"/>
    </row>
    <row r="174" spans="9:9" s="49" customFormat="1">
      <c r="I174" s="57"/>
    </row>
    <row r="175" spans="9:9" s="49" customFormat="1">
      <c r="I175" s="57"/>
    </row>
    <row r="176" spans="9:9" s="49" customFormat="1">
      <c r="I176" s="57"/>
    </row>
    <row r="177" spans="9:9" s="49" customFormat="1">
      <c r="I177" s="57"/>
    </row>
    <row r="178" spans="9:9" s="49" customFormat="1">
      <c r="I178" s="57"/>
    </row>
    <row r="179" spans="9:9" s="49" customFormat="1">
      <c r="I179" s="57"/>
    </row>
    <row r="180" spans="9:9" s="49" customFormat="1">
      <c r="I180" s="57"/>
    </row>
    <row r="181" spans="9:9" s="49" customFormat="1">
      <c r="I181" s="57"/>
    </row>
    <row r="182" spans="9:9" s="49" customFormat="1">
      <c r="I182" s="57"/>
    </row>
    <row r="183" spans="9:9" s="49" customFormat="1">
      <c r="I183" s="57"/>
    </row>
    <row r="184" spans="9:9" s="49" customFormat="1">
      <c r="I184" s="57"/>
    </row>
    <row r="185" spans="9:9" s="49" customFormat="1">
      <c r="I185" s="57"/>
    </row>
    <row r="186" spans="9:9" s="49" customFormat="1">
      <c r="I186" s="57"/>
    </row>
    <row r="187" spans="9:9" s="49" customFormat="1">
      <c r="I187" s="57"/>
    </row>
    <row r="188" spans="9:9" s="49" customFormat="1">
      <c r="I188" s="57"/>
    </row>
    <row r="189" spans="9:9" s="49" customFormat="1">
      <c r="I189" s="57"/>
    </row>
    <row r="190" spans="9:9" s="49" customFormat="1">
      <c r="I190" s="57"/>
    </row>
    <row r="191" spans="9:9" s="49" customFormat="1">
      <c r="I191" s="57"/>
    </row>
    <row r="192" spans="9:9" s="49" customFormat="1">
      <c r="I192" s="57"/>
    </row>
    <row r="193" spans="9:9" s="49" customFormat="1">
      <c r="I193" s="57"/>
    </row>
    <row r="194" spans="9:9" s="49" customFormat="1">
      <c r="I194" s="57"/>
    </row>
    <row r="195" spans="9:9" s="49" customFormat="1">
      <c r="I195" s="57"/>
    </row>
    <row r="196" spans="9:9" s="49" customFormat="1">
      <c r="I196" s="57"/>
    </row>
    <row r="197" spans="9:9" s="49" customFormat="1">
      <c r="I197" s="57"/>
    </row>
    <row r="198" spans="9:9" s="49" customFormat="1">
      <c r="I198" s="57"/>
    </row>
    <row r="199" spans="9:9" s="49" customFormat="1">
      <c r="I199" s="57"/>
    </row>
    <row r="200" spans="9:9" s="49" customFormat="1">
      <c r="I200" s="57"/>
    </row>
    <row r="201" spans="9:9" s="49" customFormat="1">
      <c r="I201" s="57"/>
    </row>
    <row r="202" spans="9:9" s="49" customFormat="1">
      <c r="I202" s="57"/>
    </row>
    <row r="203" spans="9:9" s="49" customFormat="1">
      <c r="I203" s="57"/>
    </row>
    <row r="204" spans="9:9" s="49" customFormat="1">
      <c r="I204" s="57"/>
    </row>
    <row r="205" spans="9:9" s="49" customFormat="1">
      <c r="I205" s="57"/>
    </row>
    <row r="206" spans="9:9" s="49" customFormat="1">
      <c r="I206" s="57"/>
    </row>
    <row r="207" spans="9:9" s="49" customFormat="1">
      <c r="I207" s="57"/>
    </row>
    <row r="208" spans="9:9" s="49" customFormat="1">
      <c r="I208" s="57"/>
    </row>
    <row r="209" spans="9:9" s="49" customFormat="1">
      <c r="I209" s="57"/>
    </row>
    <row r="210" spans="9:9" s="49" customFormat="1">
      <c r="I210" s="57"/>
    </row>
    <row r="211" spans="9:9" s="49" customFormat="1">
      <c r="I211" s="57"/>
    </row>
    <row r="212" spans="9:9" s="49" customFormat="1">
      <c r="I212" s="57"/>
    </row>
    <row r="213" spans="9:9" s="49" customFormat="1">
      <c r="I213" s="57"/>
    </row>
    <row r="214" spans="9:9" s="49" customFormat="1">
      <c r="I214" s="57"/>
    </row>
    <row r="215" spans="9:9" s="49" customFormat="1">
      <c r="I215" s="57"/>
    </row>
    <row r="216" spans="9:9" s="49" customFormat="1">
      <c r="I216" s="57"/>
    </row>
    <row r="217" spans="9:9" s="49" customFormat="1">
      <c r="I217" s="57"/>
    </row>
    <row r="218" spans="9:9" s="49" customFormat="1">
      <c r="I218" s="57"/>
    </row>
    <row r="219" spans="9:9" s="49" customFormat="1">
      <c r="I219" s="57"/>
    </row>
    <row r="220" spans="9:9" s="49" customFormat="1">
      <c r="I220" s="57"/>
    </row>
    <row r="221" spans="9:9" s="49" customFormat="1">
      <c r="I221" s="57"/>
    </row>
    <row r="222" spans="9:9" s="49" customFormat="1">
      <c r="I222" s="57"/>
    </row>
    <row r="223" spans="9:9" s="49" customFormat="1">
      <c r="I223" s="57"/>
    </row>
    <row r="224" spans="9:9" s="49" customFormat="1">
      <c r="I224" s="57"/>
    </row>
    <row r="225" spans="9:9" s="49" customFormat="1">
      <c r="I225" s="57"/>
    </row>
    <row r="226" spans="9:9" s="49" customFormat="1">
      <c r="I226" s="57"/>
    </row>
    <row r="227" spans="9:9" s="49" customFormat="1">
      <c r="I227" s="57"/>
    </row>
    <row r="228" spans="9:9" s="49" customFormat="1">
      <c r="I228" s="57"/>
    </row>
    <row r="229" spans="9:9" s="49" customFormat="1">
      <c r="I229" s="57"/>
    </row>
    <row r="230" spans="9:9" s="49" customFormat="1">
      <c r="I230" s="57"/>
    </row>
    <row r="231" spans="9:9" s="49" customFormat="1">
      <c r="I231" s="57"/>
    </row>
    <row r="232" spans="9:9" s="49" customFormat="1">
      <c r="I232" s="57"/>
    </row>
    <row r="233" spans="9:9" s="49" customFormat="1">
      <c r="I233" s="57"/>
    </row>
    <row r="234" spans="9:9" s="49" customFormat="1">
      <c r="I234" s="57"/>
    </row>
    <row r="235" spans="9:9" s="49" customFormat="1">
      <c r="I235" s="57"/>
    </row>
    <row r="236" spans="9:9" s="49" customFormat="1">
      <c r="I236" s="57"/>
    </row>
    <row r="237" spans="9:9" s="49" customFormat="1">
      <c r="I237" s="57"/>
    </row>
    <row r="238" spans="9:9" s="49" customFormat="1">
      <c r="I238" s="57"/>
    </row>
    <row r="239" spans="9:9" s="49" customFormat="1">
      <c r="I239" s="57"/>
    </row>
    <row r="240" spans="9:9" s="49" customFormat="1">
      <c r="I240" s="57"/>
    </row>
    <row r="241" spans="9:9" s="49" customFormat="1">
      <c r="I241" s="57"/>
    </row>
    <row r="242" spans="9:9" s="49" customFormat="1">
      <c r="I242" s="57"/>
    </row>
    <row r="243" spans="9:9" s="49" customFormat="1">
      <c r="I243" s="57"/>
    </row>
    <row r="244" spans="9:9" s="49" customFormat="1">
      <c r="I244" s="57"/>
    </row>
    <row r="245" spans="9:9" s="49" customFormat="1">
      <c r="I245" s="57"/>
    </row>
    <row r="246" spans="9:9" s="49" customFormat="1">
      <c r="I246" s="57"/>
    </row>
    <row r="247" spans="9:9" s="49" customFormat="1">
      <c r="I247" s="57"/>
    </row>
    <row r="248" spans="9:9">
      <c r="I248" s="57"/>
    </row>
    <row r="249" spans="9:9">
      <c r="I249" s="57"/>
    </row>
    <row r="250" spans="9:9">
      <c r="I250" s="57"/>
    </row>
    <row r="251" spans="9:9">
      <c r="I251" s="57"/>
    </row>
    <row r="252" spans="9:9">
      <c r="I252" s="57"/>
    </row>
    <row r="253" spans="9:9">
      <c r="I253" s="57"/>
    </row>
    <row r="254" spans="9:9">
      <c r="I254" s="57"/>
    </row>
    <row r="255" spans="9:9">
      <c r="I255" s="57"/>
    </row>
    <row r="256" spans="9:9">
      <c r="I256" s="57"/>
    </row>
    <row r="257" spans="9:9">
      <c r="I257" s="57"/>
    </row>
    <row r="258" spans="9:9">
      <c r="I258" s="57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>
    <tabColor rgb="FF00B050"/>
  </sheetPr>
  <dimension ref="A1:BZ543"/>
  <sheetViews>
    <sheetView zoomScale="80" zoomScaleNormal="80" workbookViewId="0">
      <selection activeCell="E16" sqref="E16"/>
    </sheetView>
  </sheetViews>
  <sheetFormatPr defaultRowHeight="14.4"/>
  <cols>
    <col min="1" max="1" width="2.33203125" style="49" customWidth="1"/>
    <col min="4" max="4" width="49.6640625" customWidth="1"/>
    <col min="5" max="5" width="12.109375" customWidth="1"/>
    <col min="6" max="6" width="16" style="22" customWidth="1"/>
    <col min="7" max="36" width="9.109375" style="22"/>
    <col min="37" max="78" width="9.109375" style="49"/>
  </cols>
  <sheetData>
    <row r="1" spans="2:36" s="49" customFormat="1" ht="15" thickBot="1"/>
    <row r="2" spans="2:36" ht="18" thickBot="1">
      <c r="B2" s="73" t="s">
        <v>58</v>
      </c>
      <c r="C2" s="74"/>
      <c r="D2" s="74"/>
      <c r="E2" s="75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2:36" s="49" customFormat="1" ht="18.600000000000001" thickBot="1">
      <c r="B3" s="50"/>
      <c r="C3" s="50"/>
      <c r="D3" s="50"/>
      <c r="E3" s="50"/>
    </row>
    <row r="4" spans="2:36" ht="33" customHeight="1">
      <c r="B4" s="76">
        <f>+I4</f>
        <v>600</v>
      </c>
      <c r="C4" s="77"/>
      <c r="D4" s="78"/>
      <c r="E4" s="34">
        <v>675</v>
      </c>
      <c r="F4" s="88">
        <v>500</v>
      </c>
      <c r="G4" s="89"/>
      <c r="H4" s="63">
        <v>0.2</v>
      </c>
      <c r="I4" s="49">
        <f>+F4*H4+F4</f>
        <v>600</v>
      </c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2:36" ht="15.6">
      <c r="B5" s="79" t="s">
        <v>59</v>
      </c>
      <c r="C5" s="80"/>
      <c r="D5" s="81"/>
      <c r="E5" s="35">
        <v>166.66666666666666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</row>
    <row r="6" spans="2:36" ht="15.6">
      <c r="B6" s="79" t="s">
        <v>60</v>
      </c>
      <c r="C6" s="80"/>
      <c r="D6" s="81"/>
      <c r="E6" s="35">
        <f>E5*2</f>
        <v>333.33333333333331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2:36" ht="15.6">
      <c r="B7" s="92" t="s">
        <v>61</v>
      </c>
      <c r="C7" s="93"/>
      <c r="D7" s="94"/>
      <c r="E7" s="35">
        <f>E5*3</f>
        <v>500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2:36" ht="16.2" thickBot="1">
      <c r="B8" s="95" t="s">
        <v>62</v>
      </c>
      <c r="C8" s="96"/>
      <c r="D8" s="97"/>
      <c r="E8" s="36">
        <f>E10+E7</f>
        <v>550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</row>
    <row r="9" spans="2:36" s="49" customFormat="1" ht="7.5" customHeight="1" thickBot="1">
      <c r="B9" s="52"/>
      <c r="C9" s="52"/>
      <c r="D9" s="52"/>
      <c r="E9" s="53"/>
    </row>
    <row r="10" spans="2:36" ht="15.6">
      <c r="B10" s="98" t="s">
        <v>63</v>
      </c>
      <c r="C10" s="99"/>
      <c r="D10" s="99"/>
      <c r="E10" s="34">
        <v>50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2:36" ht="15.6">
      <c r="B11" s="92" t="s">
        <v>64</v>
      </c>
      <c r="C11" s="93"/>
      <c r="D11" s="100"/>
      <c r="E11" s="35">
        <f>E10*1</f>
        <v>50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</row>
    <row r="12" spans="2:36" ht="15.6">
      <c r="B12" s="92" t="s">
        <v>65</v>
      </c>
      <c r="C12" s="93"/>
      <c r="D12" s="100"/>
      <c r="E12" s="35">
        <f>E10*2</f>
        <v>100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</row>
    <row r="13" spans="2:36" ht="16.2" thickBot="1">
      <c r="B13" s="95" t="s">
        <v>66</v>
      </c>
      <c r="C13" s="96"/>
      <c r="D13" s="96"/>
      <c r="E13" s="36">
        <f>ROUNDUP(E10*3,0)</f>
        <v>150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</row>
    <row r="14" spans="2:36" s="49" customFormat="1" ht="9" customHeight="1" thickBot="1">
      <c r="B14" s="54"/>
      <c r="C14" s="54"/>
      <c r="D14" s="54"/>
      <c r="E14" s="55"/>
    </row>
    <row r="15" spans="2:36" ht="15.6">
      <c r="B15" s="85" t="s">
        <v>71</v>
      </c>
      <c r="C15" s="86"/>
      <c r="D15" s="87"/>
      <c r="E15" s="33">
        <v>50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</row>
    <row r="16" spans="2:36" ht="15.6">
      <c r="B16" s="79" t="s">
        <v>67</v>
      </c>
      <c r="C16" s="80"/>
      <c r="D16" s="80"/>
      <c r="E16" s="35">
        <v>0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78" ht="15.6">
      <c r="B17" s="101" t="s">
        <v>68</v>
      </c>
      <c r="C17" s="102"/>
      <c r="D17" s="103"/>
      <c r="E17" s="37">
        <v>0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78" ht="15.6">
      <c r="B18" s="82" t="s">
        <v>69</v>
      </c>
      <c r="C18" s="83"/>
      <c r="D18" s="84"/>
      <c r="E18" s="37">
        <v>0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</row>
    <row r="19" spans="1:78" ht="16.2" thickBot="1">
      <c r="B19" s="90" t="s">
        <v>72</v>
      </c>
      <c r="C19" s="91"/>
      <c r="D19" s="91"/>
      <c r="E19" s="36">
        <v>0</v>
      </c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</row>
    <row r="20" spans="1:78" s="49" customFormat="1">
      <c r="B20" s="51"/>
      <c r="C20" s="51"/>
      <c r="D20" s="51"/>
    </row>
    <row r="21" spans="1:78" s="49" customFormat="1" ht="15" thickBot="1">
      <c r="B21" s="51"/>
      <c r="C21" s="51"/>
      <c r="D21" s="51"/>
    </row>
    <row r="22" spans="1:78" s="22" customFormat="1" ht="15" thickTop="1">
      <c r="A22" s="49"/>
      <c r="B22" s="38" t="s">
        <v>70</v>
      </c>
      <c r="C22" s="39"/>
      <c r="D22" s="39"/>
      <c r="E22" s="40"/>
      <c r="F22" s="40"/>
      <c r="G22" s="41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</row>
    <row r="23" spans="1:78" s="22" customFormat="1">
      <c r="A23" s="49"/>
      <c r="B23" s="42" t="s">
        <v>80</v>
      </c>
      <c r="C23" s="43"/>
      <c r="D23" s="43"/>
      <c r="E23" s="44"/>
      <c r="F23" s="44"/>
      <c r="G23" s="45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</row>
    <row r="24" spans="1:78" s="22" customFormat="1" ht="15" thickBot="1">
      <c r="A24" s="49"/>
      <c r="B24" s="46"/>
      <c r="C24" s="47"/>
      <c r="D24" s="47"/>
      <c r="E24" s="47"/>
      <c r="F24" s="47"/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</row>
    <row r="25" spans="1:78" s="49" customFormat="1" ht="15" thickTop="1"/>
    <row r="26" spans="1:78" s="49" customFormat="1"/>
    <row r="27" spans="1:78" s="49" customFormat="1"/>
    <row r="28" spans="1:78" s="49" customFormat="1"/>
    <row r="29" spans="1:78" s="49" customFormat="1"/>
    <row r="30" spans="1:78" s="49" customFormat="1"/>
    <row r="31" spans="1:78" s="49" customFormat="1"/>
    <row r="32" spans="1:78" s="49" customFormat="1"/>
    <row r="33" s="49" customFormat="1"/>
    <row r="34" s="49" customFormat="1"/>
    <row r="35" s="49" customFormat="1"/>
    <row r="36" s="49" customFormat="1"/>
    <row r="37" s="49" customFormat="1"/>
    <row r="38" s="49" customFormat="1"/>
    <row r="39" s="49" customFormat="1"/>
    <row r="40" s="49" customFormat="1"/>
    <row r="41" s="49" customFormat="1"/>
    <row r="42" s="49" customFormat="1"/>
    <row r="43" s="49" customFormat="1"/>
    <row r="44" s="49" customFormat="1"/>
    <row r="45" s="49" customFormat="1"/>
    <row r="46" s="49" customFormat="1"/>
    <row r="47" s="49" customFormat="1"/>
    <row r="48" s="49" customFormat="1"/>
    <row r="49" s="49" customFormat="1"/>
    <row r="50" s="49" customFormat="1"/>
    <row r="51" s="49" customFormat="1"/>
    <row r="52" s="49" customFormat="1"/>
    <row r="53" s="49" customFormat="1"/>
    <row r="54" s="49" customFormat="1"/>
    <row r="55" s="49" customFormat="1"/>
    <row r="56" s="49" customFormat="1"/>
    <row r="57" s="49" customFormat="1"/>
    <row r="58" s="49" customFormat="1"/>
    <row r="59" s="49" customFormat="1"/>
    <row r="60" s="49" customFormat="1"/>
    <row r="61" s="49" customFormat="1"/>
    <row r="62" s="49" customFormat="1"/>
    <row r="63" s="49" customFormat="1"/>
    <row r="64" s="49" customFormat="1"/>
    <row r="65" s="49" customFormat="1"/>
    <row r="66" s="49" customFormat="1"/>
    <row r="67" s="49" customFormat="1"/>
    <row r="68" s="49" customFormat="1"/>
    <row r="69" s="49" customFormat="1"/>
    <row r="70" s="49" customFormat="1"/>
    <row r="71" s="49" customFormat="1"/>
    <row r="72" s="49" customFormat="1"/>
    <row r="73" s="49" customFormat="1"/>
    <row r="74" s="49" customFormat="1"/>
    <row r="75" s="49" customFormat="1"/>
    <row r="76" s="49" customFormat="1"/>
    <row r="77" s="49" customFormat="1"/>
    <row r="78" s="49" customFormat="1"/>
    <row r="79" s="49" customFormat="1"/>
    <row r="80" s="49" customFormat="1"/>
    <row r="81" s="49" customFormat="1"/>
    <row r="82" s="49" customFormat="1"/>
    <row r="83" s="49" customFormat="1"/>
    <row r="84" s="49" customFormat="1"/>
    <row r="85" s="49" customFormat="1"/>
    <row r="86" s="49" customFormat="1"/>
    <row r="87" s="49" customFormat="1"/>
    <row r="88" s="49" customFormat="1"/>
    <row r="89" s="49" customFormat="1"/>
    <row r="90" s="49" customFormat="1"/>
    <row r="91" s="49" customFormat="1"/>
    <row r="92" s="49" customFormat="1"/>
    <row r="93" s="49" customFormat="1"/>
    <row r="94" s="49" customFormat="1"/>
    <row r="95" s="49" customFormat="1"/>
    <row r="96" s="49" customFormat="1"/>
    <row r="97" s="49" customFormat="1"/>
    <row r="98" s="49" customFormat="1"/>
    <row r="99" s="49" customFormat="1"/>
    <row r="100" s="49" customFormat="1"/>
    <row r="101" s="49" customFormat="1"/>
    <row r="102" s="49" customFormat="1"/>
    <row r="103" s="49" customFormat="1"/>
    <row r="104" s="49" customFormat="1"/>
    <row r="105" s="49" customFormat="1"/>
    <row r="106" s="49" customFormat="1"/>
    <row r="107" s="49" customFormat="1"/>
    <row r="108" s="49" customFormat="1"/>
    <row r="109" s="49" customFormat="1"/>
    <row r="110" s="49" customFormat="1"/>
    <row r="111" s="49" customFormat="1"/>
    <row r="112" s="49" customFormat="1"/>
    <row r="113" s="49" customFormat="1"/>
    <row r="114" s="49" customFormat="1"/>
    <row r="115" s="49" customFormat="1"/>
    <row r="116" s="49" customFormat="1"/>
    <row r="117" s="49" customFormat="1"/>
    <row r="118" s="49" customFormat="1"/>
    <row r="119" s="49" customFormat="1"/>
    <row r="120" s="49" customFormat="1"/>
    <row r="121" s="49" customFormat="1"/>
    <row r="122" s="49" customFormat="1"/>
    <row r="123" s="49" customFormat="1"/>
    <row r="124" s="49" customFormat="1"/>
    <row r="125" s="49" customFormat="1"/>
    <row r="126" s="49" customFormat="1"/>
    <row r="127" s="49" customFormat="1"/>
    <row r="128" s="49" customFormat="1"/>
    <row r="129" s="49" customFormat="1"/>
    <row r="130" s="49" customFormat="1"/>
    <row r="131" s="49" customFormat="1"/>
    <row r="132" s="49" customFormat="1"/>
    <row r="133" s="49" customFormat="1"/>
    <row r="134" s="49" customFormat="1"/>
    <row r="135" s="49" customFormat="1"/>
    <row r="136" s="49" customFormat="1"/>
    <row r="137" s="49" customFormat="1"/>
    <row r="138" s="49" customFormat="1"/>
    <row r="139" s="49" customFormat="1"/>
    <row r="140" s="49" customFormat="1"/>
    <row r="141" s="49" customFormat="1"/>
    <row r="142" s="49" customFormat="1"/>
    <row r="143" s="49" customFormat="1"/>
    <row r="144" s="49" customFormat="1"/>
    <row r="145" s="49" customFormat="1"/>
    <row r="146" s="49" customFormat="1"/>
    <row r="147" s="49" customFormat="1"/>
    <row r="148" s="49" customFormat="1"/>
    <row r="149" s="49" customFormat="1"/>
    <row r="150" s="49" customFormat="1"/>
    <row r="151" s="49" customFormat="1"/>
    <row r="152" s="49" customFormat="1"/>
    <row r="153" s="49" customFormat="1"/>
    <row r="154" s="49" customFormat="1"/>
    <row r="155" s="49" customFormat="1"/>
    <row r="156" s="49" customFormat="1"/>
    <row r="157" s="49" customFormat="1"/>
    <row r="158" s="49" customFormat="1"/>
    <row r="159" s="49" customFormat="1"/>
    <row r="160" s="49" customFormat="1"/>
    <row r="161" s="49" customFormat="1"/>
    <row r="162" s="49" customFormat="1"/>
    <row r="163" s="49" customFormat="1"/>
    <row r="164" s="49" customFormat="1"/>
    <row r="165" s="49" customFormat="1"/>
    <row r="166" s="49" customFormat="1"/>
    <row r="167" s="49" customFormat="1"/>
    <row r="168" s="49" customFormat="1"/>
    <row r="169" s="49" customFormat="1"/>
    <row r="170" s="49" customFormat="1"/>
    <row r="171" s="49" customFormat="1"/>
    <row r="172" s="49" customFormat="1"/>
    <row r="173" s="49" customFormat="1"/>
    <row r="174" s="49" customFormat="1"/>
    <row r="175" s="49" customFormat="1"/>
    <row r="176" s="49" customFormat="1"/>
    <row r="177" s="49" customFormat="1"/>
    <row r="178" s="49" customFormat="1"/>
    <row r="179" s="49" customFormat="1"/>
    <row r="180" s="49" customFormat="1"/>
    <row r="181" s="49" customFormat="1"/>
    <row r="182" s="49" customFormat="1"/>
    <row r="183" s="49" customFormat="1"/>
    <row r="184" s="49" customFormat="1"/>
    <row r="185" s="49" customFormat="1"/>
    <row r="186" s="49" customFormat="1"/>
    <row r="187" s="49" customFormat="1"/>
    <row r="188" s="49" customFormat="1"/>
    <row r="189" s="49" customFormat="1"/>
    <row r="190" s="49" customFormat="1"/>
    <row r="191" s="49" customFormat="1"/>
    <row r="192" s="49" customFormat="1"/>
    <row r="193" s="49" customFormat="1"/>
    <row r="194" s="49" customFormat="1"/>
    <row r="195" s="49" customFormat="1"/>
    <row r="196" s="49" customFormat="1"/>
    <row r="197" s="49" customFormat="1"/>
    <row r="198" s="49" customFormat="1"/>
    <row r="199" s="49" customFormat="1"/>
    <row r="200" s="49" customFormat="1"/>
    <row r="201" s="49" customFormat="1"/>
    <row r="202" s="49" customFormat="1"/>
    <row r="203" s="49" customFormat="1"/>
    <row r="204" s="49" customFormat="1"/>
    <row r="205" s="49" customFormat="1"/>
    <row r="206" s="49" customFormat="1"/>
    <row r="207" s="49" customFormat="1"/>
    <row r="208" s="49" customFormat="1"/>
    <row r="209" s="49" customFormat="1"/>
    <row r="210" s="49" customFormat="1"/>
    <row r="211" s="49" customFormat="1"/>
    <row r="212" s="49" customFormat="1"/>
    <row r="213" s="49" customFormat="1"/>
    <row r="214" s="49" customFormat="1"/>
    <row r="215" s="49" customFormat="1"/>
    <row r="216" s="49" customFormat="1"/>
    <row r="217" s="49" customFormat="1"/>
    <row r="218" s="49" customFormat="1"/>
    <row r="219" s="49" customFormat="1"/>
    <row r="220" s="49" customFormat="1"/>
    <row r="221" s="49" customFormat="1"/>
    <row r="222" s="49" customFormat="1"/>
    <row r="223" s="49" customFormat="1"/>
    <row r="224" s="49" customFormat="1"/>
    <row r="225" s="49" customFormat="1"/>
    <row r="226" s="49" customFormat="1"/>
    <row r="227" s="49" customFormat="1"/>
    <row r="228" s="49" customFormat="1"/>
    <row r="229" s="49" customFormat="1"/>
    <row r="230" s="49" customFormat="1"/>
    <row r="231" s="49" customFormat="1"/>
    <row r="232" s="49" customFormat="1"/>
    <row r="233" s="49" customFormat="1"/>
    <row r="234" s="49" customFormat="1"/>
    <row r="235" s="49" customFormat="1"/>
    <row r="236" s="49" customFormat="1"/>
    <row r="237" s="49" customFormat="1"/>
    <row r="238" s="49" customFormat="1"/>
    <row r="239" s="49" customFormat="1"/>
    <row r="240" s="49" customFormat="1"/>
    <row r="241" s="49" customFormat="1"/>
    <row r="242" s="49" customFormat="1"/>
    <row r="243" s="49" customFormat="1"/>
    <row r="244" s="49" customFormat="1"/>
    <row r="245" s="49" customFormat="1"/>
    <row r="246" s="49" customFormat="1"/>
    <row r="247" s="49" customFormat="1"/>
    <row r="248" s="49" customFormat="1"/>
    <row r="249" s="49" customFormat="1"/>
    <row r="250" s="49" customFormat="1"/>
    <row r="251" s="49" customFormat="1"/>
    <row r="252" s="49" customFormat="1"/>
    <row r="253" s="49" customFormat="1"/>
    <row r="254" s="49" customFormat="1"/>
    <row r="255" s="49" customFormat="1"/>
    <row r="256" s="49" customFormat="1"/>
    <row r="257" spans="1:78" s="49" customFormat="1"/>
    <row r="258" spans="1:78" s="22" customFormat="1">
      <c r="A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49"/>
      <c r="AZ258" s="49"/>
      <c r="BA258" s="49"/>
      <c r="BB258" s="49"/>
      <c r="BC258" s="49"/>
      <c r="BD258" s="49"/>
      <c r="BE258" s="49"/>
      <c r="BF258" s="49"/>
      <c r="BG258" s="49"/>
      <c r="BH258" s="49"/>
      <c r="BI258" s="49"/>
      <c r="BJ258" s="49"/>
      <c r="BK258" s="49"/>
      <c r="BL258" s="49"/>
      <c r="BM258" s="49"/>
      <c r="BN258" s="49"/>
      <c r="BO258" s="49"/>
      <c r="BP258" s="49"/>
      <c r="BQ258" s="49"/>
      <c r="BR258" s="49"/>
      <c r="BS258" s="49"/>
      <c r="BT258" s="49"/>
      <c r="BU258" s="49"/>
      <c r="BV258" s="49"/>
      <c r="BW258" s="49"/>
      <c r="BX258" s="49"/>
      <c r="BY258" s="49"/>
      <c r="BZ258" s="49"/>
    </row>
    <row r="259" spans="1:78" s="22" customFormat="1">
      <c r="A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49"/>
      <c r="AZ259" s="49"/>
      <c r="BA259" s="49"/>
      <c r="BB259" s="49"/>
      <c r="BC259" s="49"/>
      <c r="BD259" s="49"/>
      <c r="BE259" s="49"/>
      <c r="BF259" s="49"/>
      <c r="BG259" s="49"/>
      <c r="BH259" s="49"/>
      <c r="BI259" s="49"/>
      <c r="BJ259" s="49"/>
      <c r="BK259" s="49"/>
      <c r="BL259" s="49"/>
      <c r="BM259" s="49"/>
      <c r="BN259" s="49"/>
      <c r="BO259" s="49"/>
      <c r="BP259" s="49"/>
      <c r="BQ259" s="49"/>
      <c r="BR259" s="49"/>
      <c r="BS259" s="49"/>
      <c r="BT259" s="49"/>
      <c r="BU259" s="49"/>
      <c r="BV259" s="49"/>
      <c r="BW259" s="49"/>
      <c r="BX259" s="49"/>
      <c r="BY259" s="49"/>
      <c r="BZ259" s="49"/>
    </row>
    <row r="260" spans="1:78" s="22" customFormat="1">
      <c r="A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49"/>
      <c r="BC260" s="49"/>
      <c r="BD260" s="49"/>
      <c r="BE260" s="49"/>
      <c r="BF260" s="49"/>
      <c r="BG260" s="49"/>
      <c r="BH260" s="49"/>
      <c r="BI260" s="49"/>
      <c r="BJ260" s="49"/>
      <c r="BK260" s="49"/>
      <c r="BL260" s="49"/>
      <c r="BM260" s="49"/>
      <c r="BN260" s="49"/>
      <c r="BO260" s="49"/>
      <c r="BP260" s="49"/>
      <c r="BQ260" s="49"/>
      <c r="BR260" s="49"/>
      <c r="BS260" s="49"/>
      <c r="BT260" s="49"/>
      <c r="BU260" s="49"/>
      <c r="BV260" s="49"/>
      <c r="BW260" s="49"/>
      <c r="BX260" s="49"/>
      <c r="BY260" s="49"/>
      <c r="BZ260" s="49"/>
    </row>
    <row r="261" spans="1:78" s="22" customFormat="1">
      <c r="A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49"/>
      <c r="BE261" s="49"/>
      <c r="BF261" s="49"/>
      <c r="BG261" s="49"/>
      <c r="BH261" s="49"/>
      <c r="BI261" s="49"/>
      <c r="BJ261" s="49"/>
      <c r="BK261" s="49"/>
      <c r="BL261" s="49"/>
      <c r="BM261" s="49"/>
      <c r="BN261" s="49"/>
      <c r="BO261" s="49"/>
      <c r="BP261" s="49"/>
      <c r="BQ261" s="49"/>
      <c r="BR261" s="49"/>
      <c r="BS261" s="49"/>
      <c r="BT261" s="49"/>
      <c r="BU261" s="49"/>
      <c r="BV261" s="49"/>
      <c r="BW261" s="49"/>
      <c r="BX261" s="49"/>
      <c r="BY261" s="49"/>
      <c r="BZ261" s="49"/>
    </row>
    <row r="262" spans="1:78" s="22" customFormat="1">
      <c r="A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49"/>
      <c r="AZ262" s="49"/>
      <c r="BA262" s="49"/>
      <c r="BB262" s="49"/>
      <c r="BC262" s="49"/>
      <c r="BD262" s="49"/>
      <c r="BE262" s="49"/>
      <c r="BF262" s="49"/>
      <c r="BG262" s="49"/>
      <c r="BH262" s="49"/>
      <c r="BI262" s="49"/>
      <c r="BJ262" s="49"/>
      <c r="BK262" s="49"/>
      <c r="BL262" s="49"/>
      <c r="BM262" s="49"/>
      <c r="BN262" s="49"/>
      <c r="BO262" s="49"/>
      <c r="BP262" s="49"/>
      <c r="BQ262" s="49"/>
      <c r="BR262" s="49"/>
      <c r="BS262" s="49"/>
      <c r="BT262" s="49"/>
      <c r="BU262" s="49"/>
      <c r="BV262" s="49"/>
      <c r="BW262" s="49"/>
      <c r="BX262" s="49"/>
      <c r="BY262" s="49"/>
      <c r="BZ262" s="49"/>
    </row>
    <row r="263" spans="1:78" s="22" customFormat="1">
      <c r="A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49"/>
      <c r="AZ263" s="49"/>
      <c r="BA263" s="49"/>
      <c r="BB263" s="49"/>
      <c r="BC263" s="49"/>
      <c r="BD263" s="49"/>
      <c r="BE263" s="49"/>
      <c r="BF263" s="49"/>
      <c r="BG263" s="49"/>
      <c r="BH263" s="49"/>
      <c r="BI263" s="49"/>
      <c r="BJ263" s="49"/>
      <c r="BK263" s="49"/>
      <c r="BL263" s="49"/>
      <c r="BM263" s="49"/>
      <c r="BN263" s="49"/>
      <c r="BO263" s="49"/>
      <c r="BP263" s="49"/>
      <c r="BQ263" s="49"/>
      <c r="BR263" s="49"/>
      <c r="BS263" s="49"/>
      <c r="BT263" s="49"/>
      <c r="BU263" s="49"/>
      <c r="BV263" s="49"/>
      <c r="BW263" s="49"/>
      <c r="BX263" s="49"/>
      <c r="BY263" s="49"/>
      <c r="BZ263" s="49"/>
    </row>
    <row r="264" spans="1:78" s="22" customFormat="1">
      <c r="A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49"/>
      <c r="AZ264" s="49"/>
      <c r="BA264" s="49"/>
      <c r="BB264" s="49"/>
      <c r="BC264" s="49"/>
      <c r="BD264" s="49"/>
      <c r="BE264" s="49"/>
      <c r="BF264" s="49"/>
      <c r="BG264" s="49"/>
      <c r="BH264" s="49"/>
      <c r="BI264" s="49"/>
      <c r="BJ264" s="49"/>
      <c r="BK264" s="49"/>
      <c r="BL264" s="49"/>
      <c r="BM264" s="49"/>
      <c r="BN264" s="49"/>
      <c r="BO264" s="49"/>
      <c r="BP264" s="49"/>
      <c r="BQ264" s="49"/>
      <c r="BR264" s="49"/>
      <c r="BS264" s="49"/>
      <c r="BT264" s="49"/>
      <c r="BU264" s="49"/>
      <c r="BV264" s="49"/>
      <c r="BW264" s="49"/>
      <c r="BX264" s="49"/>
      <c r="BY264" s="49"/>
      <c r="BZ264" s="49"/>
    </row>
    <row r="265" spans="1:78" s="22" customFormat="1">
      <c r="A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  <c r="BI265" s="49"/>
      <c r="BJ265" s="49"/>
      <c r="BK265" s="49"/>
      <c r="BL265" s="49"/>
      <c r="BM265" s="49"/>
      <c r="BN265" s="49"/>
      <c r="BO265" s="49"/>
      <c r="BP265" s="49"/>
      <c r="BQ265" s="49"/>
      <c r="BR265" s="49"/>
      <c r="BS265" s="49"/>
      <c r="BT265" s="49"/>
      <c r="BU265" s="49"/>
      <c r="BV265" s="49"/>
      <c r="BW265" s="49"/>
      <c r="BX265" s="49"/>
      <c r="BY265" s="49"/>
      <c r="BZ265" s="49"/>
    </row>
    <row r="266" spans="1:78" s="22" customFormat="1">
      <c r="A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49"/>
      <c r="BE266" s="49"/>
      <c r="BF266" s="49"/>
      <c r="BG266" s="49"/>
      <c r="BH266" s="49"/>
      <c r="BI266" s="49"/>
      <c r="BJ266" s="49"/>
      <c r="BK266" s="49"/>
      <c r="BL266" s="49"/>
      <c r="BM266" s="49"/>
      <c r="BN266" s="49"/>
      <c r="BO266" s="49"/>
      <c r="BP266" s="49"/>
      <c r="BQ266" s="49"/>
      <c r="BR266" s="49"/>
      <c r="BS266" s="49"/>
      <c r="BT266" s="49"/>
      <c r="BU266" s="49"/>
      <c r="BV266" s="49"/>
      <c r="BW266" s="49"/>
      <c r="BX266" s="49"/>
      <c r="BY266" s="49"/>
      <c r="BZ266" s="49"/>
    </row>
    <row r="267" spans="1:78" s="22" customFormat="1">
      <c r="A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49"/>
      <c r="AZ267" s="49"/>
      <c r="BA267" s="49"/>
      <c r="BB267" s="49"/>
      <c r="BC267" s="49"/>
      <c r="BD267" s="49"/>
      <c r="BE267" s="49"/>
      <c r="BF267" s="49"/>
      <c r="BG267" s="49"/>
      <c r="BH267" s="49"/>
      <c r="BI267" s="49"/>
      <c r="BJ267" s="49"/>
      <c r="BK267" s="49"/>
      <c r="BL267" s="49"/>
      <c r="BM267" s="49"/>
      <c r="BN267" s="49"/>
      <c r="BO267" s="49"/>
      <c r="BP267" s="49"/>
      <c r="BQ267" s="49"/>
      <c r="BR267" s="49"/>
      <c r="BS267" s="49"/>
      <c r="BT267" s="49"/>
      <c r="BU267" s="49"/>
      <c r="BV267" s="49"/>
      <c r="BW267" s="49"/>
      <c r="BX267" s="49"/>
      <c r="BY267" s="49"/>
      <c r="BZ267" s="49"/>
    </row>
    <row r="268" spans="1:78" s="22" customFormat="1">
      <c r="A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49"/>
      <c r="AZ268" s="49"/>
      <c r="BA268" s="49"/>
      <c r="BB268" s="49"/>
      <c r="BC268" s="49"/>
      <c r="BD268" s="49"/>
      <c r="BE268" s="49"/>
      <c r="BF268" s="49"/>
      <c r="BG268" s="49"/>
      <c r="BH268" s="49"/>
      <c r="BI268" s="49"/>
      <c r="BJ268" s="49"/>
      <c r="BK268" s="49"/>
      <c r="BL268" s="49"/>
      <c r="BM268" s="49"/>
      <c r="BN268" s="49"/>
      <c r="BO268" s="49"/>
      <c r="BP268" s="49"/>
      <c r="BQ268" s="49"/>
      <c r="BR268" s="49"/>
      <c r="BS268" s="49"/>
      <c r="BT268" s="49"/>
      <c r="BU268" s="49"/>
      <c r="BV268" s="49"/>
      <c r="BW268" s="49"/>
      <c r="BX268" s="49"/>
      <c r="BY268" s="49"/>
      <c r="BZ268" s="49"/>
    </row>
    <row r="269" spans="1:78" s="22" customFormat="1">
      <c r="A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49"/>
      <c r="BC269" s="49"/>
      <c r="BD269" s="49"/>
      <c r="BE269" s="49"/>
      <c r="BF269" s="49"/>
      <c r="BG269" s="49"/>
      <c r="BH269" s="49"/>
      <c r="BI269" s="49"/>
      <c r="BJ269" s="49"/>
      <c r="BK269" s="49"/>
      <c r="BL269" s="49"/>
      <c r="BM269" s="49"/>
      <c r="BN269" s="49"/>
      <c r="BO269" s="49"/>
      <c r="BP269" s="49"/>
      <c r="BQ269" s="49"/>
      <c r="BR269" s="49"/>
      <c r="BS269" s="49"/>
      <c r="BT269" s="49"/>
      <c r="BU269" s="49"/>
      <c r="BV269" s="49"/>
      <c r="BW269" s="49"/>
      <c r="BX269" s="49"/>
      <c r="BY269" s="49"/>
      <c r="BZ269" s="49"/>
    </row>
    <row r="270" spans="1:78" s="22" customFormat="1">
      <c r="A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49"/>
      <c r="BC270" s="49"/>
      <c r="BD270" s="49"/>
      <c r="BE270" s="49"/>
      <c r="BF270" s="49"/>
      <c r="BG270" s="49"/>
      <c r="BH270" s="49"/>
      <c r="BI270" s="49"/>
      <c r="BJ270" s="49"/>
      <c r="BK270" s="49"/>
      <c r="BL270" s="49"/>
      <c r="BM270" s="49"/>
      <c r="BN270" s="49"/>
      <c r="BO270" s="49"/>
      <c r="BP270" s="49"/>
      <c r="BQ270" s="49"/>
      <c r="BR270" s="49"/>
      <c r="BS270" s="49"/>
      <c r="BT270" s="49"/>
      <c r="BU270" s="49"/>
      <c r="BV270" s="49"/>
      <c r="BW270" s="49"/>
      <c r="BX270" s="49"/>
      <c r="BY270" s="49"/>
      <c r="BZ270" s="49"/>
    </row>
    <row r="271" spans="1:78" s="22" customFormat="1">
      <c r="A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49"/>
      <c r="BC271" s="49"/>
      <c r="BD271" s="49"/>
      <c r="BE271" s="49"/>
      <c r="BF271" s="49"/>
      <c r="BG271" s="49"/>
      <c r="BH271" s="49"/>
      <c r="BI271" s="49"/>
      <c r="BJ271" s="49"/>
      <c r="BK271" s="49"/>
      <c r="BL271" s="49"/>
      <c r="BM271" s="49"/>
      <c r="BN271" s="49"/>
      <c r="BO271" s="49"/>
      <c r="BP271" s="49"/>
      <c r="BQ271" s="49"/>
      <c r="BR271" s="49"/>
      <c r="BS271" s="49"/>
      <c r="BT271" s="49"/>
      <c r="BU271" s="49"/>
      <c r="BV271" s="49"/>
      <c r="BW271" s="49"/>
      <c r="BX271" s="49"/>
      <c r="BY271" s="49"/>
      <c r="BZ271" s="49"/>
    </row>
    <row r="272" spans="1:78" s="22" customFormat="1">
      <c r="A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49"/>
      <c r="BC272" s="49"/>
      <c r="BD272" s="49"/>
      <c r="BE272" s="49"/>
      <c r="BF272" s="49"/>
      <c r="BG272" s="49"/>
      <c r="BH272" s="49"/>
      <c r="BI272" s="49"/>
      <c r="BJ272" s="49"/>
      <c r="BK272" s="49"/>
      <c r="BL272" s="49"/>
      <c r="BM272" s="49"/>
      <c r="BN272" s="49"/>
      <c r="BO272" s="49"/>
      <c r="BP272" s="49"/>
      <c r="BQ272" s="49"/>
      <c r="BR272" s="49"/>
      <c r="BS272" s="49"/>
      <c r="BT272" s="49"/>
      <c r="BU272" s="49"/>
      <c r="BV272" s="49"/>
      <c r="BW272" s="49"/>
      <c r="BX272" s="49"/>
      <c r="BY272" s="49"/>
      <c r="BZ272" s="49"/>
    </row>
    <row r="273" spans="1:78" s="22" customFormat="1">
      <c r="A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49"/>
      <c r="BC273" s="49"/>
      <c r="BD273" s="49"/>
      <c r="BE273" s="49"/>
      <c r="BF273" s="49"/>
      <c r="BG273" s="49"/>
      <c r="BH273" s="49"/>
      <c r="BI273" s="49"/>
      <c r="BJ273" s="49"/>
      <c r="BK273" s="49"/>
      <c r="BL273" s="49"/>
      <c r="BM273" s="49"/>
      <c r="BN273" s="49"/>
      <c r="BO273" s="49"/>
      <c r="BP273" s="49"/>
      <c r="BQ273" s="49"/>
      <c r="BR273" s="49"/>
      <c r="BS273" s="49"/>
      <c r="BT273" s="49"/>
      <c r="BU273" s="49"/>
      <c r="BV273" s="49"/>
      <c r="BW273" s="49"/>
      <c r="BX273" s="49"/>
      <c r="BY273" s="49"/>
      <c r="BZ273" s="49"/>
    </row>
    <row r="274" spans="1:78" s="22" customFormat="1">
      <c r="A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49"/>
      <c r="BM274" s="49"/>
      <c r="BN274" s="49"/>
      <c r="BO274" s="49"/>
      <c r="BP274" s="49"/>
      <c r="BQ274" s="49"/>
      <c r="BR274" s="49"/>
      <c r="BS274" s="49"/>
      <c r="BT274" s="49"/>
      <c r="BU274" s="49"/>
      <c r="BV274" s="49"/>
      <c r="BW274" s="49"/>
      <c r="BX274" s="49"/>
      <c r="BY274" s="49"/>
      <c r="BZ274" s="49"/>
    </row>
    <row r="275" spans="1:78" s="22" customFormat="1">
      <c r="A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49"/>
      <c r="AZ275" s="49"/>
      <c r="BA275" s="49"/>
      <c r="BB275" s="49"/>
      <c r="BC275" s="49"/>
      <c r="BD275" s="49"/>
      <c r="BE275" s="49"/>
      <c r="BF275" s="49"/>
      <c r="BG275" s="49"/>
      <c r="BH275" s="49"/>
      <c r="BI275" s="49"/>
      <c r="BJ275" s="49"/>
      <c r="BK275" s="49"/>
      <c r="BL275" s="49"/>
      <c r="BM275" s="49"/>
      <c r="BN275" s="49"/>
      <c r="BO275" s="49"/>
      <c r="BP275" s="49"/>
      <c r="BQ275" s="49"/>
      <c r="BR275" s="49"/>
      <c r="BS275" s="49"/>
      <c r="BT275" s="49"/>
      <c r="BU275" s="49"/>
      <c r="BV275" s="49"/>
      <c r="BW275" s="49"/>
      <c r="BX275" s="49"/>
      <c r="BY275" s="49"/>
      <c r="BZ275" s="49"/>
    </row>
    <row r="276" spans="1:78" s="22" customFormat="1">
      <c r="A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49"/>
      <c r="AZ276" s="49"/>
      <c r="BA276" s="49"/>
      <c r="BB276" s="49"/>
      <c r="BC276" s="49"/>
      <c r="BD276" s="49"/>
      <c r="BE276" s="49"/>
      <c r="BF276" s="49"/>
      <c r="BG276" s="49"/>
      <c r="BH276" s="49"/>
      <c r="BI276" s="49"/>
      <c r="BJ276" s="49"/>
      <c r="BK276" s="49"/>
      <c r="BL276" s="49"/>
      <c r="BM276" s="49"/>
      <c r="BN276" s="49"/>
      <c r="BO276" s="49"/>
      <c r="BP276" s="49"/>
      <c r="BQ276" s="49"/>
      <c r="BR276" s="49"/>
      <c r="BS276" s="49"/>
      <c r="BT276" s="49"/>
      <c r="BU276" s="49"/>
      <c r="BV276" s="49"/>
      <c r="BW276" s="49"/>
      <c r="BX276" s="49"/>
      <c r="BY276" s="49"/>
      <c r="BZ276" s="49"/>
    </row>
    <row r="277" spans="1:78" s="22" customFormat="1">
      <c r="A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49"/>
      <c r="AZ277" s="49"/>
      <c r="BA277" s="49"/>
      <c r="BB277" s="49"/>
      <c r="BC277" s="49"/>
      <c r="BD277" s="49"/>
      <c r="BE277" s="49"/>
      <c r="BF277" s="49"/>
      <c r="BG277" s="49"/>
      <c r="BH277" s="49"/>
      <c r="BI277" s="49"/>
      <c r="BJ277" s="49"/>
      <c r="BK277" s="49"/>
      <c r="BL277" s="49"/>
      <c r="BM277" s="49"/>
      <c r="BN277" s="49"/>
      <c r="BO277" s="49"/>
      <c r="BP277" s="49"/>
      <c r="BQ277" s="49"/>
      <c r="BR277" s="49"/>
      <c r="BS277" s="49"/>
      <c r="BT277" s="49"/>
      <c r="BU277" s="49"/>
      <c r="BV277" s="49"/>
      <c r="BW277" s="49"/>
      <c r="BX277" s="49"/>
      <c r="BY277" s="49"/>
      <c r="BZ277" s="49"/>
    </row>
    <row r="278" spans="1:78" s="22" customFormat="1">
      <c r="A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49"/>
      <c r="AZ278" s="49"/>
      <c r="BA278" s="49"/>
      <c r="BB278" s="49"/>
      <c r="BC278" s="49"/>
      <c r="BD278" s="49"/>
      <c r="BE278" s="49"/>
      <c r="BF278" s="49"/>
      <c r="BG278" s="49"/>
      <c r="BH278" s="49"/>
      <c r="BI278" s="49"/>
      <c r="BJ278" s="49"/>
      <c r="BK278" s="49"/>
      <c r="BL278" s="49"/>
      <c r="BM278" s="49"/>
      <c r="BN278" s="49"/>
      <c r="BO278" s="49"/>
      <c r="BP278" s="49"/>
      <c r="BQ278" s="49"/>
      <c r="BR278" s="49"/>
      <c r="BS278" s="49"/>
      <c r="BT278" s="49"/>
      <c r="BU278" s="49"/>
      <c r="BV278" s="49"/>
      <c r="BW278" s="49"/>
      <c r="BX278" s="49"/>
      <c r="BY278" s="49"/>
      <c r="BZ278" s="49"/>
    </row>
    <row r="279" spans="1:78" s="22" customFormat="1">
      <c r="A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49"/>
      <c r="AZ279" s="49"/>
      <c r="BA279" s="49"/>
      <c r="BB279" s="49"/>
      <c r="BC279" s="49"/>
      <c r="BD279" s="49"/>
      <c r="BE279" s="49"/>
      <c r="BF279" s="49"/>
      <c r="BG279" s="49"/>
      <c r="BH279" s="49"/>
      <c r="BI279" s="49"/>
      <c r="BJ279" s="49"/>
      <c r="BK279" s="49"/>
      <c r="BL279" s="49"/>
      <c r="BM279" s="49"/>
      <c r="BN279" s="49"/>
      <c r="BO279" s="49"/>
      <c r="BP279" s="49"/>
      <c r="BQ279" s="49"/>
      <c r="BR279" s="49"/>
      <c r="BS279" s="49"/>
      <c r="BT279" s="49"/>
      <c r="BU279" s="49"/>
      <c r="BV279" s="49"/>
      <c r="BW279" s="49"/>
      <c r="BX279" s="49"/>
      <c r="BY279" s="49"/>
      <c r="BZ279" s="49"/>
    </row>
    <row r="280" spans="1:78" s="22" customFormat="1">
      <c r="A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49"/>
      <c r="AZ280" s="49"/>
      <c r="BA280" s="49"/>
      <c r="BB280" s="49"/>
      <c r="BC280" s="49"/>
      <c r="BD280" s="49"/>
      <c r="BE280" s="49"/>
      <c r="BF280" s="49"/>
      <c r="BG280" s="49"/>
      <c r="BH280" s="49"/>
      <c r="BI280" s="49"/>
      <c r="BJ280" s="49"/>
      <c r="BK280" s="49"/>
      <c r="BL280" s="49"/>
      <c r="BM280" s="49"/>
      <c r="BN280" s="49"/>
      <c r="BO280" s="49"/>
      <c r="BP280" s="49"/>
      <c r="BQ280" s="49"/>
      <c r="BR280" s="49"/>
      <c r="BS280" s="49"/>
      <c r="BT280" s="49"/>
      <c r="BU280" s="49"/>
      <c r="BV280" s="49"/>
      <c r="BW280" s="49"/>
      <c r="BX280" s="49"/>
      <c r="BY280" s="49"/>
      <c r="BZ280" s="49"/>
    </row>
    <row r="281" spans="1:78" s="22" customFormat="1">
      <c r="A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49"/>
      <c r="AZ281" s="49"/>
      <c r="BA281" s="49"/>
      <c r="BB281" s="49"/>
      <c r="BC281" s="49"/>
      <c r="BD281" s="49"/>
      <c r="BE281" s="49"/>
      <c r="BF281" s="49"/>
      <c r="BG281" s="49"/>
      <c r="BH281" s="49"/>
      <c r="BI281" s="49"/>
      <c r="BJ281" s="49"/>
      <c r="BK281" s="49"/>
      <c r="BL281" s="49"/>
      <c r="BM281" s="49"/>
      <c r="BN281" s="49"/>
      <c r="BO281" s="49"/>
      <c r="BP281" s="49"/>
      <c r="BQ281" s="49"/>
      <c r="BR281" s="49"/>
      <c r="BS281" s="49"/>
      <c r="BT281" s="49"/>
      <c r="BU281" s="49"/>
      <c r="BV281" s="49"/>
      <c r="BW281" s="49"/>
      <c r="BX281" s="49"/>
      <c r="BY281" s="49"/>
      <c r="BZ281" s="49"/>
    </row>
    <row r="282" spans="1:78" s="22" customFormat="1">
      <c r="A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49"/>
      <c r="AZ282" s="49"/>
      <c r="BA282" s="49"/>
      <c r="BB282" s="49"/>
      <c r="BC282" s="49"/>
      <c r="BD282" s="49"/>
      <c r="BE282" s="49"/>
      <c r="BF282" s="49"/>
      <c r="BG282" s="49"/>
      <c r="BH282" s="49"/>
      <c r="BI282" s="49"/>
      <c r="BJ282" s="49"/>
      <c r="BK282" s="49"/>
      <c r="BL282" s="49"/>
      <c r="BM282" s="49"/>
      <c r="BN282" s="49"/>
      <c r="BO282" s="49"/>
      <c r="BP282" s="49"/>
      <c r="BQ282" s="49"/>
      <c r="BR282" s="49"/>
      <c r="BS282" s="49"/>
      <c r="BT282" s="49"/>
      <c r="BU282" s="49"/>
      <c r="BV282" s="49"/>
      <c r="BW282" s="49"/>
      <c r="BX282" s="49"/>
      <c r="BY282" s="49"/>
      <c r="BZ282" s="49"/>
    </row>
    <row r="283" spans="1:78" s="22" customFormat="1">
      <c r="A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49"/>
      <c r="BC283" s="49"/>
      <c r="BD283" s="49"/>
      <c r="BE283" s="49"/>
      <c r="BF283" s="49"/>
      <c r="BG283" s="49"/>
      <c r="BH283" s="49"/>
      <c r="BI283" s="49"/>
      <c r="BJ283" s="49"/>
      <c r="BK283" s="49"/>
      <c r="BL283" s="49"/>
      <c r="BM283" s="49"/>
      <c r="BN283" s="49"/>
      <c r="BO283" s="49"/>
      <c r="BP283" s="49"/>
      <c r="BQ283" s="49"/>
      <c r="BR283" s="49"/>
      <c r="BS283" s="49"/>
      <c r="BT283" s="49"/>
      <c r="BU283" s="49"/>
      <c r="BV283" s="49"/>
      <c r="BW283" s="49"/>
      <c r="BX283" s="49"/>
      <c r="BY283" s="49"/>
      <c r="BZ283" s="49"/>
    </row>
    <row r="284" spans="1:78" s="22" customFormat="1">
      <c r="A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49"/>
      <c r="BC284" s="49"/>
      <c r="BD284" s="49"/>
      <c r="BE284" s="49"/>
      <c r="BF284" s="49"/>
      <c r="BG284" s="49"/>
      <c r="BH284" s="49"/>
      <c r="BI284" s="49"/>
      <c r="BJ284" s="49"/>
      <c r="BK284" s="49"/>
      <c r="BL284" s="49"/>
      <c r="BM284" s="49"/>
      <c r="BN284" s="49"/>
      <c r="BO284" s="49"/>
      <c r="BP284" s="49"/>
      <c r="BQ284" s="49"/>
      <c r="BR284" s="49"/>
      <c r="BS284" s="49"/>
      <c r="BT284" s="49"/>
      <c r="BU284" s="49"/>
      <c r="BV284" s="49"/>
      <c r="BW284" s="49"/>
      <c r="BX284" s="49"/>
      <c r="BY284" s="49"/>
      <c r="BZ284" s="49"/>
    </row>
    <row r="285" spans="1:78" s="22" customFormat="1">
      <c r="A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49"/>
      <c r="BC285" s="49"/>
      <c r="BD285" s="49"/>
      <c r="BE285" s="49"/>
      <c r="BF285" s="49"/>
      <c r="BG285" s="49"/>
      <c r="BH285" s="49"/>
      <c r="BI285" s="49"/>
      <c r="BJ285" s="49"/>
      <c r="BK285" s="49"/>
      <c r="BL285" s="49"/>
      <c r="BM285" s="49"/>
      <c r="BN285" s="49"/>
      <c r="BO285" s="49"/>
      <c r="BP285" s="49"/>
      <c r="BQ285" s="49"/>
      <c r="BR285" s="49"/>
      <c r="BS285" s="49"/>
      <c r="BT285" s="49"/>
      <c r="BU285" s="49"/>
      <c r="BV285" s="49"/>
      <c r="BW285" s="49"/>
      <c r="BX285" s="49"/>
      <c r="BY285" s="49"/>
      <c r="BZ285" s="49"/>
    </row>
    <row r="286" spans="1:78" s="22" customFormat="1">
      <c r="A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  <c r="BI286" s="49"/>
      <c r="BJ286" s="49"/>
      <c r="BK286" s="49"/>
      <c r="BL286" s="49"/>
      <c r="BM286" s="49"/>
      <c r="BN286" s="49"/>
      <c r="BO286" s="49"/>
      <c r="BP286" s="49"/>
      <c r="BQ286" s="49"/>
      <c r="BR286" s="49"/>
      <c r="BS286" s="49"/>
      <c r="BT286" s="49"/>
      <c r="BU286" s="49"/>
      <c r="BV286" s="49"/>
      <c r="BW286" s="49"/>
      <c r="BX286" s="49"/>
      <c r="BY286" s="49"/>
      <c r="BZ286" s="49"/>
    </row>
    <row r="287" spans="1:78" s="22" customFormat="1">
      <c r="A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49"/>
      <c r="BC287" s="49"/>
      <c r="BD287" s="49"/>
      <c r="BE287" s="49"/>
      <c r="BF287" s="49"/>
      <c r="BG287" s="49"/>
      <c r="BH287" s="49"/>
      <c r="BI287" s="49"/>
      <c r="BJ287" s="49"/>
      <c r="BK287" s="49"/>
      <c r="BL287" s="49"/>
      <c r="BM287" s="49"/>
      <c r="BN287" s="49"/>
      <c r="BO287" s="49"/>
      <c r="BP287" s="49"/>
      <c r="BQ287" s="49"/>
      <c r="BR287" s="49"/>
      <c r="BS287" s="49"/>
      <c r="BT287" s="49"/>
      <c r="BU287" s="49"/>
      <c r="BV287" s="49"/>
      <c r="BW287" s="49"/>
      <c r="BX287" s="49"/>
      <c r="BY287" s="49"/>
      <c r="BZ287" s="49"/>
    </row>
    <row r="288" spans="1:78" s="22" customFormat="1">
      <c r="A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49"/>
      <c r="AZ288" s="49"/>
      <c r="BA288" s="49"/>
      <c r="BB288" s="49"/>
      <c r="BC288" s="49"/>
      <c r="BD288" s="49"/>
      <c r="BE288" s="49"/>
      <c r="BF288" s="49"/>
      <c r="BG288" s="49"/>
      <c r="BH288" s="49"/>
      <c r="BI288" s="49"/>
      <c r="BJ288" s="49"/>
      <c r="BK288" s="49"/>
      <c r="BL288" s="49"/>
      <c r="BM288" s="49"/>
      <c r="BN288" s="49"/>
      <c r="BO288" s="49"/>
      <c r="BP288" s="49"/>
      <c r="BQ288" s="49"/>
      <c r="BR288" s="49"/>
      <c r="BS288" s="49"/>
      <c r="BT288" s="49"/>
      <c r="BU288" s="49"/>
      <c r="BV288" s="49"/>
      <c r="BW288" s="49"/>
      <c r="BX288" s="49"/>
      <c r="BY288" s="49"/>
      <c r="BZ288" s="49"/>
    </row>
    <row r="289" spans="1:78" s="22" customFormat="1">
      <c r="A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  <c r="BA289" s="49"/>
      <c r="BB289" s="49"/>
      <c r="BC289" s="49"/>
      <c r="BD289" s="49"/>
      <c r="BE289" s="49"/>
      <c r="BF289" s="49"/>
      <c r="BG289" s="49"/>
      <c r="BH289" s="49"/>
      <c r="BI289" s="49"/>
      <c r="BJ289" s="49"/>
      <c r="BK289" s="49"/>
      <c r="BL289" s="49"/>
      <c r="BM289" s="49"/>
      <c r="BN289" s="49"/>
      <c r="BO289" s="49"/>
      <c r="BP289" s="49"/>
      <c r="BQ289" s="49"/>
      <c r="BR289" s="49"/>
      <c r="BS289" s="49"/>
      <c r="BT289" s="49"/>
      <c r="BU289" s="49"/>
      <c r="BV289" s="49"/>
      <c r="BW289" s="49"/>
      <c r="BX289" s="49"/>
      <c r="BY289" s="49"/>
      <c r="BZ289" s="49"/>
    </row>
    <row r="290" spans="1:78" s="22" customFormat="1">
      <c r="A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49"/>
      <c r="AZ290" s="49"/>
      <c r="BA290" s="49"/>
      <c r="BB290" s="49"/>
      <c r="BC290" s="49"/>
      <c r="BD290" s="49"/>
      <c r="BE290" s="49"/>
      <c r="BF290" s="49"/>
      <c r="BG290" s="49"/>
      <c r="BH290" s="49"/>
      <c r="BI290" s="49"/>
      <c r="BJ290" s="49"/>
      <c r="BK290" s="49"/>
      <c r="BL290" s="49"/>
      <c r="BM290" s="49"/>
      <c r="BN290" s="49"/>
      <c r="BO290" s="49"/>
      <c r="BP290" s="49"/>
      <c r="BQ290" s="49"/>
      <c r="BR290" s="49"/>
      <c r="BS290" s="49"/>
      <c r="BT290" s="49"/>
      <c r="BU290" s="49"/>
      <c r="BV290" s="49"/>
      <c r="BW290" s="49"/>
      <c r="BX290" s="49"/>
      <c r="BY290" s="49"/>
      <c r="BZ290" s="49"/>
    </row>
    <row r="291" spans="1:78" s="22" customFormat="1">
      <c r="A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49"/>
      <c r="AZ291" s="49"/>
      <c r="BA291" s="49"/>
      <c r="BB291" s="49"/>
      <c r="BC291" s="49"/>
      <c r="BD291" s="49"/>
      <c r="BE291" s="49"/>
      <c r="BF291" s="49"/>
      <c r="BG291" s="49"/>
      <c r="BH291" s="49"/>
      <c r="BI291" s="49"/>
      <c r="BJ291" s="49"/>
      <c r="BK291" s="49"/>
      <c r="BL291" s="49"/>
      <c r="BM291" s="49"/>
      <c r="BN291" s="49"/>
      <c r="BO291" s="49"/>
      <c r="BP291" s="49"/>
      <c r="BQ291" s="49"/>
      <c r="BR291" s="49"/>
      <c r="BS291" s="49"/>
      <c r="BT291" s="49"/>
      <c r="BU291" s="49"/>
      <c r="BV291" s="49"/>
      <c r="BW291" s="49"/>
      <c r="BX291" s="49"/>
      <c r="BY291" s="49"/>
      <c r="BZ291" s="49"/>
    </row>
    <row r="292" spans="1:78" s="22" customFormat="1">
      <c r="A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49"/>
      <c r="AZ292" s="49"/>
      <c r="BA292" s="49"/>
      <c r="BB292" s="49"/>
      <c r="BC292" s="49"/>
      <c r="BD292" s="49"/>
      <c r="BE292" s="49"/>
      <c r="BF292" s="49"/>
      <c r="BG292" s="49"/>
      <c r="BH292" s="49"/>
      <c r="BI292" s="49"/>
      <c r="BJ292" s="49"/>
      <c r="BK292" s="49"/>
      <c r="BL292" s="49"/>
      <c r="BM292" s="49"/>
      <c r="BN292" s="49"/>
      <c r="BO292" s="49"/>
      <c r="BP292" s="49"/>
      <c r="BQ292" s="49"/>
      <c r="BR292" s="49"/>
      <c r="BS292" s="49"/>
      <c r="BT292" s="49"/>
      <c r="BU292" s="49"/>
      <c r="BV292" s="49"/>
      <c r="BW292" s="49"/>
      <c r="BX292" s="49"/>
      <c r="BY292" s="49"/>
      <c r="BZ292" s="49"/>
    </row>
    <row r="293" spans="1:78" s="22" customFormat="1">
      <c r="A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49"/>
      <c r="AZ293" s="49"/>
      <c r="BA293" s="49"/>
      <c r="BB293" s="49"/>
      <c r="BC293" s="49"/>
      <c r="BD293" s="49"/>
      <c r="BE293" s="49"/>
      <c r="BF293" s="49"/>
      <c r="BG293" s="49"/>
      <c r="BH293" s="49"/>
      <c r="BI293" s="49"/>
      <c r="BJ293" s="49"/>
      <c r="BK293" s="49"/>
      <c r="BL293" s="49"/>
      <c r="BM293" s="49"/>
      <c r="BN293" s="49"/>
      <c r="BO293" s="49"/>
      <c r="BP293" s="49"/>
      <c r="BQ293" s="49"/>
      <c r="BR293" s="49"/>
      <c r="BS293" s="49"/>
      <c r="BT293" s="49"/>
      <c r="BU293" s="49"/>
      <c r="BV293" s="49"/>
      <c r="BW293" s="49"/>
      <c r="BX293" s="49"/>
      <c r="BY293" s="49"/>
      <c r="BZ293" s="49"/>
    </row>
    <row r="294" spans="1:78" s="22" customFormat="1">
      <c r="A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49"/>
      <c r="AZ294" s="49"/>
      <c r="BA294" s="49"/>
      <c r="BB294" s="49"/>
      <c r="BC294" s="49"/>
      <c r="BD294" s="49"/>
      <c r="BE294" s="49"/>
      <c r="BF294" s="49"/>
      <c r="BG294" s="49"/>
      <c r="BH294" s="49"/>
      <c r="BI294" s="49"/>
      <c r="BJ294" s="49"/>
      <c r="BK294" s="49"/>
      <c r="BL294" s="49"/>
      <c r="BM294" s="49"/>
      <c r="BN294" s="49"/>
      <c r="BO294" s="49"/>
      <c r="BP294" s="49"/>
      <c r="BQ294" s="49"/>
      <c r="BR294" s="49"/>
      <c r="BS294" s="49"/>
      <c r="BT294" s="49"/>
      <c r="BU294" s="49"/>
      <c r="BV294" s="49"/>
      <c r="BW294" s="49"/>
      <c r="BX294" s="49"/>
      <c r="BY294" s="49"/>
      <c r="BZ294" s="49"/>
    </row>
    <row r="295" spans="1:78" s="22" customFormat="1">
      <c r="A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49"/>
      <c r="AZ295" s="49"/>
      <c r="BA295" s="49"/>
      <c r="BB295" s="49"/>
      <c r="BC295" s="49"/>
      <c r="BD295" s="49"/>
      <c r="BE295" s="49"/>
      <c r="BF295" s="49"/>
      <c r="BG295" s="49"/>
      <c r="BH295" s="49"/>
      <c r="BI295" s="49"/>
      <c r="BJ295" s="49"/>
      <c r="BK295" s="49"/>
      <c r="BL295" s="49"/>
      <c r="BM295" s="49"/>
      <c r="BN295" s="49"/>
      <c r="BO295" s="49"/>
      <c r="BP295" s="49"/>
      <c r="BQ295" s="49"/>
      <c r="BR295" s="49"/>
      <c r="BS295" s="49"/>
      <c r="BT295" s="49"/>
      <c r="BU295" s="49"/>
      <c r="BV295" s="49"/>
      <c r="BW295" s="49"/>
      <c r="BX295" s="49"/>
      <c r="BY295" s="49"/>
      <c r="BZ295" s="49"/>
    </row>
    <row r="296" spans="1:78" s="22" customFormat="1">
      <c r="A296" s="49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  <c r="AV296" s="49"/>
      <c r="AW296" s="49"/>
      <c r="AX296" s="49"/>
      <c r="AY296" s="49"/>
      <c r="AZ296" s="49"/>
      <c r="BA296" s="49"/>
      <c r="BB296" s="49"/>
      <c r="BC296" s="49"/>
      <c r="BD296" s="49"/>
      <c r="BE296" s="49"/>
      <c r="BF296" s="49"/>
      <c r="BG296" s="49"/>
      <c r="BH296" s="49"/>
      <c r="BI296" s="49"/>
      <c r="BJ296" s="49"/>
      <c r="BK296" s="49"/>
      <c r="BL296" s="49"/>
      <c r="BM296" s="49"/>
      <c r="BN296" s="49"/>
      <c r="BO296" s="49"/>
      <c r="BP296" s="49"/>
      <c r="BQ296" s="49"/>
      <c r="BR296" s="49"/>
      <c r="BS296" s="49"/>
      <c r="BT296" s="49"/>
      <c r="BU296" s="49"/>
      <c r="BV296" s="49"/>
      <c r="BW296" s="49"/>
      <c r="BX296" s="49"/>
      <c r="BY296" s="49"/>
      <c r="BZ296" s="49"/>
    </row>
    <row r="297" spans="1:78" s="22" customFormat="1">
      <c r="A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49"/>
      <c r="AZ297" s="49"/>
      <c r="BA297" s="49"/>
      <c r="BB297" s="49"/>
      <c r="BC297" s="49"/>
      <c r="BD297" s="49"/>
      <c r="BE297" s="49"/>
      <c r="BF297" s="49"/>
      <c r="BG297" s="49"/>
      <c r="BH297" s="49"/>
      <c r="BI297" s="49"/>
      <c r="BJ297" s="49"/>
      <c r="BK297" s="49"/>
      <c r="BL297" s="49"/>
      <c r="BM297" s="49"/>
      <c r="BN297" s="49"/>
      <c r="BO297" s="49"/>
      <c r="BP297" s="49"/>
      <c r="BQ297" s="49"/>
      <c r="BR297" s="49"/>
      <c r="BS297" s="49"/>
      <c r="BT297" s="49"/>
      <c r="BU297" s="49"/>
      <c r="BV297" s="49"/>
      <c r="BW297" s="49"/>
      <c r="BX297" s="49"/>
      <c r="BY297" s="49"/>
      <c r="BZ297" s="49"/>
    </row>
    <row r="298" spans="1:78" s="22" customFormat="1">
      <c r="A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  <c r="AW298" s="49"/>
      <c r="AX298" s="49"/>
      <c r="AY298" s="49"/>
      <c r="AZ298" s="49"/>
      <c r="BA298" s="49"/>
      <c r="BB298" s="49"/>
      <c r="BC298" s="49"/>
      <c r="BD298" s="49"/>
      <c r="BE298" s="49"/>
      <c r="BF298" s="49"/>
      <c r="BG298" s="49"/>
      <c r="BH298" s="49"/>
      <c r="BI298" s="49"/>
      <c r="BJ298" s="49"/>
      <c r="BK298" s="49"/>
      <c r="BL298" s="49"/>
      <c r="BM298" s="49"/>
      <c r="BN298" s="49"/>
      <c r="BO298" s="49"/>
      <c r="BP298" s="49"/>
      <c r="BQ298" s="49"/>
      <c r="BR298" s="49"/>
      <c r="BS298" s="49"/>
      <c r="BT298" s="49"/>
      <c r="BU298" s="49"/>
      <c r="BV298" s="49"/>
      <c r="BW298" s="49"/>
      <c r="BX298" s="49"/>
      <c r="BY298" s="49"/>
      <c r="BZ298" s="49"/>
    </row>
    <row r="299" spans="1:78" s="22" customFormat="1">
      <c r="A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49"/>
      <c r="AZ299" s="49"/>
      <c r="BA299" s="49"/>
      <c r="BB299" s="49"/>
      <c r="BC299" s="49"/>
      <c r="BD299" s="49"/>
      <c r="BE299" s="49"/>
      <c r="BF299" s="49"/>
      <c r="BG299" s="49"/>
      <c r="BH299" s="49"/>
      <c r="BI299" s="49"/>
      <c r="BJ299" s="49"/>
      <c r="BK299" s="49"/>
      <c r="BL299" s="49"/>
      <c r="BM299" s="49"/>
      <c r="BN299" s="49"/>
      <c r="BO299" s="49"/>
      <c r="BP299" s="49"/>
      <c r="BQ299" s="49"/>
      <c r="BR299" s="49"/>
      <c r="BS299" s="49"/>
      <c r="BT299" s="49"/>
      <c r="BU299" s="49"/>
      <c r="BV299" s="49"/>
      <c r="BW299" s="49"/>
      <c r="BX299" s="49"/>
      <c r="BY299" s="49"/>
      <c r="BZ299" s="49"/>
    </row>
    <row r="300" spans="1:78" s="22" customFormat="1">
      <c r="A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49"/>
      <c r="BM300" s="49"/>
      <c r="BN300" s="49"/>
      <c r="BO300" s="49"/>
      <c r="BP300" s="49"/>
      <c r="BQ300" s="49"/>
      <c r="BR300" s="49"/>
      <c r="BS300" s="49"/>
      <c r="BT300" s="49"/>
      <c r="BU300" s="49"/>
      <c r="BV300" s="49"/>
      <c r="BW300" s="49"/>
      <c r="BX300" s="49"/>
      <c r="BY300" s="49"/>
      <c r="BZ300" s="49"/>
    </row>
    <row r="301" spans="1:78" s="22" customFormat="1">
      <c r="A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  <c r="BI301" s="49"/>
      <c r="BJ301" s="49"/>
      <c r="BK301" s="49"/>
      <c r="BL301" s="49"/>
      <c r="BM301" s="49"/>
      <c r="BN301" s="49"/>
      <c r="BO301" s="49"/>
      <c r="BP301" s="49"/>
      <c r="BQ301" s="49"/>
      <c r="BR301" s="49"/>
      <c r="BS301" s="49"/>
      <c r="BT301" s="49"/>
      <c r="BU301" s="49"/>
      <c r="BV301" s="49"/>
      <c r="BW301" s="49"/>
      <c r="BX301" s="49"/>
      <c r="BY301" s="49"/>
      <c r="BZ301" s="49"/>
    </row>
    <row r="302" spans="1:78" s="22" customFormat="1">
      <c r="A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49"/>
      <c r="AZ302" s="49"/>
      <c r="BA302" s="49"/>
      <c r="BB302" s="49"/>
      <c r="BC302" s="49"/>
      <c r="BD302" s="49"/>
      <c r="BE302" s="49"/>
      <c r="BF302" s="49"/>
      <c r="BG302" s="49"/>
      <c r="BH302" s="49"/>
      <c r="BI302" s="49"/>
      <c r="BJ302" s="49"/>
      <c r="BK302" s="49"/>
      <c r="BL302" s="49"/>
      <c r="BM302" s="49"/>
      <c r="BN302" s="49"/>
      <c r="BO302" s="49"/>
      <c r="BP302" s="49"/>
      <c r="BQ302" s="49"/>
      <c r="BR302" s="49"/>
      <c r="BS302" s="49"/>
      <c r="BT302" s="49"/>
      <c r="BU302" s="49"/>
      <c r="BV302" s="49"/>
      <c r="BW302" s="49"/>
      <c r="BX302" s="49"/>
      <c r="BY302" s="49"/>
      <c r="BZ302" s="49"/>
    </row>
    <row r="303" spans="1:78" s="22" customFormat="1">
      <c r="A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49"/>
      <c r="AZ303" s="49"/>
      <c r="BA303" s="49"/>
      <c r="BB303" s="49"/>
      <c r="BC303" s="49"/>
      <c r="BD303" s="49"/>
      <c r="BE303" s="49"/>
      <c r="BF303" s="49"/>
      <c r="BG303" s="49"/>
      <c r="BH303" s="49"/>
      <c r="BI303" s="49"/>
      <c r="BJ303" s="49"/>
      <c r="BK303" s="49"/>
      <c r="BL303" s="49"/>
      <c r="BM303" s="49"/>
      <c r="BN303" s="49"/>
      <c r="BO303" s="49"/>
      <c r="BP303" s="49"/>
      <c r="BQ303" s="49"/>
      <c r="BR303" s="49"/>
      <c r="BS303" s="49"/>
      <c r="BT303" s="49"/>
      <c r="BU303" s="49"/>
      <c r="BV303" s="49"/>
      <c r="BW303" s="49"/>
      <c r="BX303" s="49"/>
      <c r="BY303" s="49"/>
      <c r="BZ303" s="49"/>
    </row>
    <row r="304" spans="1:78" s="22" customFormat="1">
      <c r="A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49"/>
      <c r="BC304" s="49"/>
      <c r="BD304" s="49"/>
      <c r="BE304" s="49"/>
      <c r="BF304" s="49"/>
      <c r="BG304" s="49"/>
      <c r="BH304" s="49"/>
      <c r="BI304" s="49"/>
      <c r="BJ304" s="49"/>
      <c r="BK304" s="49"/>
      <c r="BL304" s="49"/>
      <c r="BM304" s="49"/>
      <c r="BN304" s="49"/>
      <c r="BO304" s="49"/>
      <c r="BP304" s="49"/>
      <c r="BQ304" s="49"/>
      <c r="BR304" s="49"/>
      <c r="BS304" s="49"/>
      <c r="BT304" s="49"/>
      <c r="BU304" s="49"/>
      <c r="BV304" s="49"/>
      <c r="BW304" s="49"/>
      <c r="BX304" s="49"/>
      <c r="BY304" s="49"/>
      <c r="BZ304" s="49"/>
    </row>
    <row r="305" spans="1:78" s="22" customFormat="1">
      <c r="A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49"/>
      <c r="AZ305" s="49"/>
      <c r="BA305" s="49"/>
      <c r="BB305" s="49"/>
      <c r="BC305" s="49"/>
      <c r="BD305" s="49"/>
      <c r="BE305" s="49"/>
      <c r="BF305" s="49"/>
      <c r="BG305" s="49"/>
      <c r="BH305" s="49"/>
      <c r="BI305" s="49"/>
      <c r="BJ305" s="49"/>
      <c r="BK305" s="49"/>
      <c r="BL305" s="49"/>
      <c r="BM305" s="49"/>
      <c r="BN305" s="49"/>
      <c r="BO305" s="49"/>
      <c r="BP305" s="49"/>
      <c r="BQ305" s="49"/>
      <c r="BR305" s="49"/>
      <c r="BS305" s="49"/>
      <c r="BT305" s="49"/>
      <c r="BU305" s="49"/>
      <c r="BV305" s="49"/>
      <c r="BW305" s="49"/>
      <c r="BX305" s="49"/>
      <c r="BY305" s="49"/>
      <c r="BZ305" s="49"/>
    </row>
    <row r="306" spans="1:78" s="22" customFormat="1">
      <c r="A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49"/>
      <c r="AZ306" s="49"/>
      <c r="BA306" s="49"/>
      <c r="BB306" s="49"/>
      <c r="BC306" s="49"/>
      <c r="BD306" s="49"/>
      <c r="BE306" s="49"/>
      <c r="BF306" s="49"/>
      <c r="BG306" s="49"/>
      <c r="BH306" s="49"/>
      <c r="BI306" s="49"/>
      <c r="BJ306" s="49"/>
      <c r="BK306" s="49"/>
      <c r="BL306" s="49"/>
      <c r="BM306" s="49"/>
      <c r="BN306" s="49"/>
      <c r="BO306" s="49"/>
      <c r="BP306" s="49"/>
      <c r="BQ306" s="49"/>
      <c r="BR306" s="49"/>
      <c r="BS306" s="49"/>
      <c r="BT306" s="49"/>
      <c r="BU306" s="49"/>
      <c r="BV306" s="49"/>
      <c r="BW306" s="49"/>
      <c r="BX306" s="49"/>
      <c r="BY306" s="49"/>
      <c r="BZ306" s="49"/>
    </row>
    <row r="307" spans="1:78" s="22" customFormat="1">
      <c r="A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49"/>
      <c r="AZ307" s="49"/>
      <c r="BA307" s="49"/>
      <c r="BB307" s="49"/>
      <c r="BC307" s="49"/>
      <c r="BD307" s="49"/>
      <c r="BE307" s="49"/>
      <c r="BF307" s="49"/>
      <c r="BG307" s="49"/>
      <c r="BH307" s="49"/>
      <c r="BI307" s="49"/>
      <c r="BJ307" s="49"/>
      <c r="BK307" s="49"/>
      <c r="BL307" s="49"/>
      <c r="BM307" s="49"/>
      <c r="BN307" s="49"/>
      <c r="BO307" s="49"/>
      <c r="BP307" s="49"/>
      <c r="BQ307" s="49"/>
      <c r="BR307" s="49"/>
      <c r="BS307" s="49"/>
      <c r="BT307" s="49"/>
      <c r="BU307" s="49"/>
      <c r="BV307" s="49"/>
      <c r="BW307" s="49"/>
      <c r="BX307" s="49"/>
      <c r="BY307" s="49"/>
      <c r="BZ307" s="49"/>
    </row>
    <row r="308" spans="1:78" s="22" customFormat="1">
      <c r="A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49"/>
      <c r="AZ308" s="49"/>
      <c r="BA308" s="49"/>
      <c r="BB308" s="49"/>
      <c r="BC308" s="49"/>
      <c r="BD308" s="49"/>
      <c r="BE308" s="49"/>
      <c r="BF308" s="49"/>
      <c r="BG308" s="49"/>
      <c r="BH308" s="49"/>
      <c r="BI308" s="49"/>
      <c r="BJ308" s="49"/>
      <c r="BK308" s="49"/>
      <c r="BL308" s="49"/>
      <c r="BM308" s="49"/>
      <c r="BN308" s="49"/>
      <c r="BO308" s="49"/>
      <c r="BP308" s="49"/>
      <c r="BQ308" s="49"/>
      <c r="BR308" s="49"/>
      <c r="BS308" s="49"/>
      <c r="BT308" s="49"/>
      <c r="BU308" s="49"/>
      <c r="BV308" s="49"/>
      <c r="BW308" s="49"/>
      <c r="BX308" s="49"/>
      <c r="BY308" s="49"/>
      <c r="BZ308" s="49"/>
    </row>
    <row r="309" spans="1:78" s="22" customFormat="1">
      <c r="A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49"/>
      <c r="AZ309" s="49"/>
      <c r="BA309" s="49"/>
      <c r="BB309" s="49"/>
      <c r="BC309" s="49"/>
      <c r="BD309" s="49"/>
      <c r="BE309" s="49"/>
      <c r="BF309" s="49"/>
      <c r="BG309" s="49"/>
      <c r="BH309" s="49"/>
      <c r="BI309" s="49"/>
      <c r="BJ309" s="49"/>
      <c r="BK309" s="49"/>
      <c r="BL309" s="49"/>
      <c r="BM309" s="49"/>
      <c r="BN309" s="49"/>
      <c r="BO309" s="49"/>
      <c r="BP309" s="49"/>
      <c r="BQ309" s="49"/>
      <c r="BR309" s="49"/>
      <c r="BS309" s="49"/>
      <c r="BT309" s="49"/>
      <c r="BU309" s="49"/>
      <c r="BV309" s="49"/>
      <c r="BW309" s="49"/>
      <c r="BX309" s="49"/>
      <c r="BY309" s="49"/>
      <c r="BZ309" s="49"/>
    </row>
    <row r="310" spans="1:78" s="22" customFormat="1">
      <c r="A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49"/>
      <c r="BC310" s="49"/>
      <c r="BD310" s="49"/>
      <c r="BE310" s="49"/>
      <c r="BF310" s="49"/>
      <c r="BG310" s="49"/>
      <c r="BH310" s="49"/>
      <c r="BI310" s="49"/>
      <c r="BJ310" s="49"/>
      <c r="BK310" s="49"/>
      <c r="BL310" s="49"/>
      <c r="BM310" s="49"/>
      <c r="BN310" s="49"/>
      <c r="BO310" s="49"/>
      <c r="BP310" s="49"/>
      <c r="BQ310" s="49"/>
      <c r="BR310" s="49"/>
      <c r="BS310" s="49"/>
      <c r="BT310" s="49"/>
      <c r="BU310" s="49"/>
      <c r="BV310" s="49"/>
      <c r="BW310" s="49"/>
      <c r="BX310" s="49"/>
      <c r="BY310" s="49"/>
      <c r="BZ310" s="49"/>
    </row>
    <row r="311" spans="1:78" s="22" customFormat="1">
      <c r="A311" s="49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  <c r="AV311" s="49"/>
      <c r="AW311" s="49"/>
      <c r="AX311" s="49"/>
      <c r="AY311" s="49"/>
      <c r="AZ311" s="49"/>
      <c r="BA311" s="49"/>
      <c r="BB311" s="49"/>
      <c r="BC311" s="49"/>
      <c r="BD311" s="49"/>
      <c r="BE311" s="49"/>
      <c r="BF311" s="49"/>
      <c r="BG311" s="49"/>
      <c r="BH311" s="49"/>
      <c r="BI311" s="49"/>
      <c r="BJ311" s="49"/>
      <c r="BK311" s="49"/>
      <c r="BL311" s="49"/>
      <c r="BM311" s="49"/>
      <c r="BN311" s="49"/>
      <c r="BO311" s="49"/>
      <c r="BP311" s="49"/>
      <c r="BQ311" s="49"/>
      <c r="BR311" s="49"/>
      <c r="BS311" s="49"/>
      <c r="BT311" s="49"/>
      <c r="BU311" s="49"/>
      <c r="BV311" s="49"/>
      <c r="BW311" s="49"/>
      <c r="BX311" s="49"/>
      <c r="BY311" s="49"/>
      <c r="BZ311" s="49"/>
    </row>
    <row r="312" spans="1:78" s="22" customFormat="1">
      <c r="A312" s="49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  <c r="AV312" s="49"/>
      <c r="AW312" s="49"/>
      <c r="AX312" s="49"/>
      <c r="AY312" s="49"/>
      <c r="AZ312" s="49"/>
      <c r="BA312" s="49"/>
      <c r="BB312" s="49"/>
      <c r="BC312" s="49"/>
      <c r="BD312" s="49"/>
      <c r="BE312" s="49"/>
      <c r="BF312" s="49"/>
      <c r="BG312" s="49"/>
      <c r="BH312" s="49"/>
      <c r="BI312" s="49"/>
      <c r="BJ312" s="49"/>
      <c r="BK312" s="49"/>
      <c r="BL312" s="49"/>
      <c r="BM312" s="49"/>
      <c r="BN312" s="49"/>
      <c r="BO312" s="49"/>
      <c r="BP312" s="49"/>
      <c r="BQ312" s="49"/>
      <c r="BR312" s="49"/>
      <c r="BS312" s="49"/>
      <c r="BT312" s="49"/>
      <c r="BU312" s="49"/>
      <c r="BV312" s="49"/>
      <c r="BW312" s="49"/>
      <c r="BX312" s="49"/>
      <c r="BY312" s="49"/>
      <c r="BZ312" s="49"/>
    </row>
    <row r="313" spans="1:78" s="22" customFormat="1">
      <c r="A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  <c r="AW313" s="49"/>
      <c r="AX313" s="49"/>
      <c r="AY313" s="49"/>
      <c r="AZ313" s="49"/>
      <c r="BA313" s="49"/>
      <c r="BB313" s="49"/>
      <c r="BC313" s="49"/>
      <c r="BD313" s="49"/>
      <c r="BE313" s="49"/>
      <c r="BF313" s="49"/>
      <c r="BG313" s="49"/>
      <c r="BH313" s="49"/>
      <c r="BI313" s="49"/>
      <c r="BJ313" s="49"/>
      <c r="BK313" s="49"/>
      <c r="BL313" s="49"/>
      <c r="BM313" s="49"/>
      <c r="BN313" s="49"/>
      <c r="BO313" s="49"/>
      <c r="BP313" s="49"/>
      <c r="BQ313" s="49"/>
      <c r="BR313" s="49"/>
      <c r="BS313" s="49"/>
      <c r="BT313" s="49"/>
      <c r="BU313" s="49"/>
      <c r="BV313" s="49"/>
      <c r="BW313" s="49"/>
      <c r="BX313" s="49"/>
      <c r="BY313" s="49"/>
      <c r="BZ313" s="49"/>
    </row>
    <row r="314" spans="1:78" s="22" customFormat="1">
      <c r="A314" s="49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  <c r="AV314" s="49"/>
      <c r="AW314" s="49"/>
      <c r="AX314" s="49"/>
      <c r="AY314" s="49"/>
      <c r="AZ314" s="49"/>
      <c r="BA314" s="49"/>
      <c r="BB314" s="49"/>
      <c r="BC314" s="49"/>
      <c r="BD314" s="49"/>
      <c r="BE314" s="49"/>
      <c r="BF314" s="49"/>
      <c r="BG314" s="49"/>
      <c r="BH314" s="49"/>
      <c r="BI314" s="49"/>
      <c r="BJ314" s="49"/>
      <c r="BK314" s="49"/>
      <c r="BL314" s="49"/>
      <c r="BM314" s="49"/>
      <c r="BN314" s="49"/>
      <c r="BO314" s="49"/>
      <c r="BP314" s="49"/>
      <c r="BQ314" s="49"/>
      <c r="BR314" s="49"/>
      <c r="BS314" s="49"/>
      <c r="BT314" s="49"/>
      <c r="BU314" s="49"/>
      <c r="BV314" s="49"/>
      <c r="BW314" s="49"/>
      <c r="BX314" s="49"/>
      <c r="BY314" s="49"/>
      <c r="BZ314" s="49"/>
    </row>
    <row r="315" spans="1:78" s="22" customFormat="1">
      <c r="A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  <c r="AW315" s="49"/>
      <c r="AX315" s="49"/>
      <c r="AY315" s="49"/>
      <c r="AZ315" s="49"/>
      <c r="BA315" s="49"/>
      <c r="BB315" s="49"/>
      <c r="BC315" s="49"/>
      <c r="BD315" s="49"/>
      <c r="BE315" s="49"/>
      <c r="BF315" s="49"/>
      <c r="BG315" s="49"/>
      <c r="BH315" s="49"/>
      <c r="BI315" s="49"/>
      <c r="BJ315" s="49"/>
      <c r="BK315" s="49"/>
      <c r="BL315" s="49"/>
      <c r="BM315" s="49"/>
      <c r="BN315" s="49"/>
      <c r="BO315" s="49"/>
      <c r="BP315" s="49"/>
      <c r="BQ315" s="49"/>
      <c r="BR315" s="49"/>
      <c r="BS315" s="49"/>
      <c r="BT315" s="49"/>
      <c r="BU315" s="49"/>
      <c r="BV315" s="49"/>
      <c r="BW315" s="49"/>
      <c r="BX315" s="49"/>
      <c r="BY315" s="49"/>
      <c r="BZ315" s="49"/>
    </row>
    <row r="316" spans="1:78" s="22" customFormat="1">
      <c r="A316" s="49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  <c r="AV316" s="49"/>
      <c r="AW316" s="49"/>
      <c r="AX316" s="49"/>
      <c r="AY316" s="49"/>
      <c r="AZ316" s="49"/>
      <c r="BA316" s="49"/>
      <c r="BB316" s="49"/>
      <c r="BC316" s="49"/>
      <c r="BD316" s="49"/>
      <c r="BE316" s="49"/>
      <c r="BF316" s="49"/>
      <c r="BG316" s="49"/>
      <c r="BH316" s="49"/>
      <c r="BI316" s="49"/>
      <c r="BJ316" s="49"/>
      <c r="BK316" s="49"/>
      <c r="BL316" s="49"/>
      <c r="BM316" s="49"/>
      <c r="BN316" s="49"/>
      <c r="BO316" s="49"/>
      <c r="BP316" s="49"/>
      <c r="BQ316" s="49"/>
      <c r="BR316" s="49"/>
      <c r="BS316" s="49"/>
      <c r="BT316" s="49"/>
      <c r="BU316" s="49"/>
      <c r="BV316" s="49"/>
      <c r="BW316" s="49"/>
      <c r="BX316" s="49"/>
      <c r="BY316" s="49"/>
      <c r="BZ316" s="49"/>
    </row>
    <row r="317" spans="1:78" s="22" customFormat="1">
      <c r="A317" s="49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  <c r="AV317" s="49"/>
      <c r="AW317" s="49"/>
      <c r="AX317" s="49"/>
      <c r="AY317" s="49"/>
      <c r="AZ317" s="49"/>
      <c r="BA317" s="49"/>
      <c r="BB317" s="49"/>
      <c r="BC317" s="49"/>
      <c r="BD317" s="49"/>
      <c r="BE317" s="49"/>
      <c r="BF317" s="49"/>
      <c r="BG317" s="49"/>
      <c r="BH317" s="49"/>
      <c r="BI317" s="49"/>
      <c r="BJ317" s="49"/>
      <c r="BK317" s="49"/>
      <c r="BL317" s="49"/>
      <c r="BM317" s="49"/>
      <c r="BN317" s="49"/>
      <c r="BO317" s="49"/>
      <c r="BP317" s="49"/>
      <c r="BQ317" s="49"/>
      <c r="BR317" s="49"/>
      <c r="BS317" s="49"/>
      <c r="BT317" s="49"/>
      <c r="BU317" s="49"/>
      <c r="BV317" s="49"/>
      <c r="BW317" s="49"/>
      <c r="BX317" s="49"/>
      <c r="BY317" s="49"/>
      <c r="BZ317" s="49"/>
    </row>
    <row r="318" spans="1:78" s="22" customFormat="1">
      <c r="A318" s="49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  <c r="AV318" s="49"/>
      <c r="AW318" s="49"/>
      <c r="AX318" s="49"/>
      <c r="AY318" s="49"/>
      <c r="AZ318" s="49"/>
      <c r="BA318" s="49"/>
      <c r="BB318" s="49"/>
      <c r="BC318" s="49"/>
      <c r="BD318" s="49"/>
      <c r="BE318" s="49"/>
      <c r="BF318" s="49"/>
      <c r="BG318" s="49"/>
      <c r="BH318" s="49"/>
      <c r="BI318" s="49"/>
      <c r="BJ318" s="49"/>
      <c r="BK318" s="49"/>
      <c r="BL318" s="49"/>
      <c r="BM318" s="49"/>
      <c r="BN318" s="49"/>
      <c r="BO318" s="49"/>
      <c r="BP318" s="49"/>
      <c r="BQ318" s="49"/>
      <c r="BR318" s="49"/>
      <c r="BS318" s="49"/>
      <c r="BT318" s="49"/>
      <c r="BU318" s="49"/>
      <c r="BV318" s="49"/>
      <c r="BW318" s="49"/>
      <c r="BX318" s="49"/>
      <c r="BY318" s="49"/>
      <c r="BZ318" s="49"/>
    </row>
    <row r="319" spans="1:78" s="22" customFormat="1">
      <c r="A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49"/>
      <c r="BB319" s="49"/>
      <c r="BC319" s="49"/>
      <c r="BD319" s="49"/>
      <c r="BE319" s="49"/>
      <c r="BF319" s="49"/>
      <c r="BG319" s="49"/>
      <c r="BH319" s="49"/>
      <c r="BI319" s="49"/>
      <c r="BJ319" s="49"/>
      <c r="BK319" s="49"/>
      <c r="BL319" s="49"/>
      <c r="BM319" s="49"/>
      <c r="BN319" s="49"/>
      <c r="BO319" s="49"/>
      <c r="BP319" s="49"/>
      <c r="BQ319" s="49"/>
      <c r="BR319" s="49"/>
      <c r="BS319" s="49"/>
      <c r="BT319" s="49"/>
      <c r="BU319" s="49"/>
      <c r="BV319" s="49"/>
      <c r="BW319" s="49"/>
      <c r="BX319" s="49"/>
      <c r="BY319" s="49"/>
      <c r="BZ319" s="49"/>
    </row>
    <row r="320" spans="1:78" s="22" customFormat="1">
      <c r="A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49"/>
      <c r="BB320" s="49"/>
      <c r="BC320" s="49"/>
      <c r="BD320" s="49"/>
      <c r="BE320" s="49"/>
      <c r="BF320" s="49"/>
      <c r="BG320" s="49"/>
      <c r="BH320" s="49"/>
      <c r="BI320" s="49"/>
      <c r="BJ320" s="49"/>
      <c r="BK320" s="49"/>
      <c r="BL320" s="49"/>
      <c r="BM320" s="49"/>
      <c r="BN320" s="49"/>
      <c r="BO320" s="49"/>
      <c r="BP320" s="49"/>
      <c r="BQ320" s="49"/>
      <c r="BR320" s="49"/>
      <c r="BS320" s="49"/>
      <c r="BT320" s="49"/>
      <c r="BU320" s="49"/>
      <c r="BV320" s="49"/>
      <c r="BW320" s="49"/>
      <c r="BX320" s="49"/>
      <c r="BY320" s="49"/>
      <c r="BZ320" s="49"/>
    </row>
    <row r="321" spans="1:78" s="22" customFormat="1">
      <c r="A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49"/>
      <c r="AZ321" s="49"/>
      <c r="BA321" s="49"/>
      <c r="BB321" s="49"/>
      <c r="BC321" s="49"/>
      <c r="BD321" s="49"/>
      <c r="BE321" s="49"/>
      <c r="BF321" s="49"/>
      <c r="BG321" s="49"/>
      <c r="BH321" s="49"/>
      <c r="BI321" s="49"/>
      <c r="BJ321" s="49"/>
      <c r="BK321" s="49"/>
      <c r="BL321" s="49"/>
      <c r="BM321" s="49"/>
      <c r="BN321" s="49"/>
      <c r="BO321" s="49"/>
      <c r="BP321" s="49"/>
      <c r="BQ321" s="49"/>
      <c r="BR321" s="49"/>
      <c r="BS321" s="49"/>
      <c r="BT321" s="49"/>
      <c r="BU321" s="49"/>
      <c r="BV321" s="49"/>
      <c r="BW321" s="49"/>
      <c r="BX321" s="49"/>
      <c r="BY321" s="49"/>
      <c r="BZ321" s="49"/>
    </row>
    <row r="322" spans="1:78" s="22" customFormat="1">
      <c r="A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49"/>
      <c r="AZ322" s="49"/>
      <c r="BA322" s="49"/>
      <c r="BB322" s="49"/>
      <c r="BC322" s="49"/>
      <c r="BD322" s="49"/>
      <c r="BE322" s="49"/>
      <c r="BF322" s="49"/>
      <c r="BG322" s="49"/>
      <c r="BH322" s="49"/>
      <c r="BI322" s="49"/>
      <c r="BJ322" s="49"/>
      <c r="BK322" s="49"/>
      <c r="BL322" s="49"/>
      <c r="BM322" s="49"/>
      <c r="BN322" s="49"/>
      <c r="BO322" s="49"/>
      <c r="BP322" s="49"/>
      <c r="BQ322" s="49"/>
      <c r="BR322" s="49"/>
      <c r="BS322" s="49"/>
      <c r="BT322" s="49"/>
      <c r="BU322" s="49"/>
      <c r="BV322" s="49"/>
      <c r="BW322" s="49"/>
      <c r="BX322" s="49"/>
      <c r="BY322" s="49"/>
      <c r="BZ322" s="49"/>
    </row>
    <row r="323" spans="1:78" s="22" customFormat="1">
      <c r="A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49"/>
      <c r="AZ323" s="49"/>
      <c r="BA323" s="49"/>
      <c r="BB323" s="49"/>
      <c r="BC323" s="49"/>
      <c r="BD323" s="49"/>
      <c r="BE323" s="49"/>
      <c r="BF323" s="49"/>
      <c r="BG323" s="49"/>
      <c r="BH323" s="49"/>
      <c r="BI323" s="49"/>
      <c r="BJ323" s="49"/>
      <c r="BK323" s="49"/>
      <c r="BL323" s="49"/>
      <c r="BM323" s="49"/>
      <c r="BN323" s="49"/>
      <c r="BO323" s="49"/>
      <c r="BP323" s="49"/>
      <c r="BQ323" s="49"/>
      <c r="BR323" s="49"/>
      <c r="BS323" s="49"/>
      <c r="BT323" s="49"/>
      <c r="BU323" s="49"/>
      <c r="BV323" s="49"/>
      <c r="BW323" s="49"/>
      <c r="BX323" s="49"/>
      <c r="BY323" s="49"/>
      <c r="BZ323" s="49"/>
    </row>
    <row r="324" spans="1:78" s="22" customFormat="1">
      <c r="A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49"/>
      <c r="AZ324" s="49"/>
      <c r="BA324" s="49"/>
      <c r="BB324" s="49"/>
      <c r="BC324" s="49"/>
      <c r="BD324" s="49"/>
      <c r="BE324" s="49"/>
      <c r="BF324" s="49"/>
      <c r="BG324" s="49"/>
      <c r="BH324" s="49"/>
      <c r="BI324" s="49"/>
      <c r="BJ324" s="49"/>
      <c r="BK324" s="49"/>
      <c r="BL324" s="49"/>
      <c r="BM324" s="49"/>
      <c r="BN324" s="49"/>
      <c r="BO324" s="49"/>
      <c r="BP324" s="49"/>
      <c r="BQ324" s="49"/>
      <c r="BR324" s="49"/>
      <c r="BS324" s="49"/>
      <c r="BT324" s="49"/>
      <c r="BU324" s="49"/>
      <c r="BV324" s="49"/>
      <c r="BW324" s="49"/>
      <c r="BX324" s="49"/>
      <c r="BY324" s="49"/>
      <c r="BZ324" s="49"/>
    </row>
    <row r="325" spans="1:78" s="22" customFormat="1">
      <c r="A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49"/>
      <c r="AZ325" s="49"/>
      <c r="BA325" s="49"/>
      <c r="BB325" s="49"/>
      <c r="BC325" s="49"/>
      <c r="BD325" s="49"/>
      <c r="BE325" s="49"/>
      <c r="BF325" s="49"/>
      <c r="BG325" s="49"/>
      <c r="BH325" s="49"/>
      <c r="BI325" s="49"/>
      <c r="BJ325" s="49"/>
      <c r="BK325" s="49"/>
      <c r="BL325" s="49"/>
      <c r="BM325" s="49"/>
      <c r="BN325" s="49"/>
      <c r="BO325" s="49"/>
      <c r="BP325" s="49"/>
      <c r="BQ325" s="49"/>
      <c r="BR325" s="49"/>
      <c r="BS325" s="49"/>
      <c r="BT325" s="49"/>
      <c r="BU325" s="49"/>
      <c r="BV325" s="49"/>
      <c r="BW325" s="49"/>
      <c r="BX325" s="49"/>
      <c r="BY325" s="49"/>
      <c r="BZ325" s="49"/>
    </row>
    <row r="326" spans="1:78" s="22" customFormat="1">
      <c r="A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49"/>
      <c r="AZ326" s="49"/>
      <c r="BA326" s="49"/>
      <c r="BB326" s="49"/>
      <c r="BC326" s="49"/>
      <c r="BD326" s="49"/>
      <c r="BE326" s="49"/>
      <c r="BF326" s="49"/>
      <c r="BG326" s="49"/>
      <c r="BH326" s="49"/>
      <c r="BI326" s="49"/>
      <c r="BJ326" s="49"/>
      <c r="BK326" s="49"/>
      <c r="BL326" s="49"/>
      <c r="BM326" s="49"/>
      <c r="BN326" s="49"/>
      <c r="BO326" s="49"/>
      <c r="BP326" s="49"/>
      <c r="BQ326" s="49"/>
      <c r="BR326" s="49"/>
      <c r="BS326" s="49"/>
      <c r="BT326" s="49"/>
      <c r="BU326" s="49"/>
      <c r="BV326" s="49"/>
      <c r="BW326" s="49"/>
      <c r="BX326" s="49"/>
      <c r="BY326" s="49"/>
      <c r="BZ326" s="49"/>
    </row>
    <row r="327" spans="1:78" s="22" customFormat="1">
      <c r="A327" s="49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  <c r="AV327" s="49"/>
      <c r="AW327" s="49"/>
      <c r="AX327" s="49"/>
      <c r="AY327" s="49"/>
      <c r="AZ327" s="49"/>
      <c r="BA327" s="49"/>
      <c r="BB327" s="49"/>
      <c r="BC327" s="49"/>
      <c r="BD327" s="49"/>
      <c r="BE327" s="49"/>
      <c r="BF327" s="49"/>
      <c r="BG327" s="49"/>
      <c r="BH327" s="49"/>
      <c r="BI327" s="49"/>
      <c r="BJ327" s="49"/>
      <c r="BK327" s="49"/>
      <c r="BL327" s="49"/>
      <c r="BM327" s="49"/>
      <c r="BN327" s="49"/>
      <c r="BO327" s="49"/>
      <c r="BP327" s="49"/>
      <c r="BQ327" s="49"/>
      <c r="BR327" s="49"/>
      <c r="BS327" s="49"/>
      <c r="BT327" s="49"/>
      <c r="BU327" s="49"/>
      <c r="BV327" s="49"/>
      <c r="BW327" s="49"/>
      <c r="BX327" s="49"/>
      <c r="BY327" s="49"/>
      <c r="BZ327" s="49"/>
    </row>
    <row r="328" spans="1:78" s="22" customFormat="1">
      <c r="A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49"/>
      <c r="AZ328" s="49"/>
      <c r="BA328" s="49"/>
      <c r="BB328" s="49"/>
      <c r="BC328" s="49"/>
      <c r="BD328" s="49"/>
      <c r="BE328" s="49"/>
      <c r="BF328" s="49"/>
      <c r="BG328" s="49"/>
      <c r="BH328" s="49"/>
      <c r="BI328" s="49"/>
      <c r="BJ328" s="49"/>
      <c r="BK328" s="49"/>
      <c r="BL328" s="49"/>
      <c r="BM328" s="49"/>
      <c r="BN328" s="49"/>
      <c r="BO328" s="49"/>
      <c r="BP328" s="49"/>
      <c r="BQ328" s="49"/>
      <c r="BR328" s="49"/>
      <c r="BS328" s="49"/>
      <c r="BT328" s="49"/>
      <c r="BU328" s="49"/>
      <c r="BV328" s="49"/>
      <c r="BW328" s="49"/>
      <c r="BX328" s="49"/>
      <c r="BY328" s="49"/>
      <c r="BZ328" s="49"/>
    </row>
    <row r="329" spans="1:78" s="22" customFormat="1">
      <c r="A329" s="49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  <c r="AV329" s="49"/>
      <c r="AW329" s="49"/>
      <c r="AX329" s="49"/>
      <c r="AY329" s="49"/>
      <c r="AZ329" s="49"/>
      <c r="BA329" s="49"/>
      <c r="BB329" s="49"/>
      <c r="BC329" s="49"/>
      <c r="BD329" s="49"/>
      <c r="BE329" s="49"/>
      <c r="BF329" s="49"/>
      <c r="BG329" s="49"/>
      <c r="BH329" s="49"/>
      <c r="BI329" s="49"/>
      <c r="BJ329" s="49"/>
      <c r="BK329" s="49"/>
      <c r="BL329" s="49"/>
      <c r="BM329" s="49"/>
      <c r="BN329" s="49"/>
      <c r="BO329" s="49"/>
      <c r="BP329" s="49"/>
      <c r="BQ329" s="49"/>
      <c r="BR329" s="49"/>
      <c r="BS329" s="49"/>
      <c r="BT329" s="49"/>
      <c r="BU329" s="49"/>
      <c r="BV329" s="49"/>
      <c r="BW329" s="49"/>
      <c r="BX329" s="49"/>
      <c r="BY329" s="49"/>
      <c r="BZ329" s="49"/>
    </row>
    <row r="330" spans="1:78" s="22" customFormat="1">
      <c r="A330" s="49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  <c r="AV330" s="49"/>
      <c r="AW330" s="49"/>
      <c r="AX330" s="49"/>
      <c r="AY330" s="49"/>
      <c r="AZ330" s="49"/>
      <c r="BA330" s="49"/>
      <c r="BB330" s="49"/>
      <c r="BC330" s="49"/>
      <c r="BD330" s="49"/>
      <c r="BE330" s="49"/>
      <c r="BF330" s="49"/>
      <c r="BG330" s="49"/>
      <c r="BH330" s="49"/>
      <c r="BI330" s="49"/>
      <c r="BJ330" s="49"/>
      <c r="BK330" s="49"/>
      <c r="BL330" s="49"/>
      <c r="BM330" s="49"/>
      <c r="BN330" s="49"/>
      <c r="BO330" s="49"/>
      <c r="BP330" s="49"/>
      <c r="BQ330" s="49"/>
      <c r="BR330" s="49"/>
      <c r="BS330" s="49"/>
      <c r="BT330" s="49"/>
      <c r="BU330" s="49"/>
      <c r="BV330" s="49"/>
      <c r="BW330" s="49"/>
      <c r="BX330" s="49"/>
      <c r="BY330" s="49"/>
      <c r="BZ330" s="49"/>
    </row>
    <row r="331" spans="1:78" s="22" customFormat="1">
      <c r="A331" s="49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  <c r="AV331" s="49"/>
      <c r="AW331" s="49"/>
      <c r="AX331" s="49"/>
      <c r="AY331" s="49"/>
      <c r="AZ331" s="49"/>
      <c r="BA331" s="49"/>
      <c r="BB331" s="49"/>
      <c r="BC331" s="49"/>
      <c r="BD331" s="49"/>
      <c r="BE331" s="49"/>
      <c r="BF331" s="49"/>
      <c r="BG331" s="49"/>
      <c r="BH331" s="49"/>
      <c r="BI331" s="49"/>
      <c r="BJ331" s="49"/>
      <c r="BK331" s="49"/>
      <c r="BL331" s="49"/>
      <c r="BM331" s="49"/>
      <c r="BN331" s="49"/>
      <c r="BO331" s="49"/>
      <c r="BP331" s="49"/>
      <c r="BQ331" s="49"/>
      <c r="BR331" s="49"/>
      <c r="BS331" s="49"/>
      <c r="BT331" s="49"/>
      <c r="BU331" s="49"/>
      <c r="BV331" s="49"/>
      <c r="BW331" s="49"/>
      <c r="BX331" s="49"/>
      <c r="BY331" s="49"/>
      <c r="BZ331" s="49"/>
    </row>
    <row r="332" spans="1:78" s="22" customFormat="1">
      <c r="A332" s="49"/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  <c r="AV332" s="49"/>
      <c r="AW332" s="49"/>
      <c r="AX332" s="49"/>
      <c r="AY332" s="49"/>
      <c r="AZ332" s="49"/>
      <c r="BA332" s="49"/>
      <c r="BB332" s="49"/>
      <c r="BC332" s="49"/>
      <c r="BD332" s="49"/>
      <c r="BE332" s="49"/>
      <c r="BF332" s="49"/>
      <c r="BG332" s="49"/>
      <c r="BH332" s="49"/>
      <c r="BI332" s="49"/>
      <c r="BJ332" s="49"/>
      <c r="BK332" s="49"/>
      <c r="BL332" s="49"/>
      <c r="BM332" s="49"/>
      <c r="BN332" s="49"/>
      <c r="BO332" s="49"/>
      <c r="BP332" s="49"/>
      <c r="BQ332" s="49"/>
      <c r="BR332" s="49"/>
      <c r="BS332" s="49"/>
      <c r="BT332" s="49"/>
      <c r="BU332" s="49"/>
      <c r="BV332" s="49"/>
      <c r="BW332" s="49"/>
      <c r="BX332" s="49"/>
      <c r="BY332" s="49"/>
      <c r="BZ332" s="49"/>
    </row>
    <row r="333" spans="1:78" s="22" customFormat="1">
      <c r="A333" s="49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  <c r="AV333" s="49"/>
      <c r="AW333" s="49"/>
      <c r="AX333" s="49"/>
      <c r="AY333" s="49"/>
      <c r="AZ333" s="49"/>
      <c r="BA333" s="49"/>
      <c r="BB333" s="49"/>
      <c r="BC333" s="49"/>
      <c r="BD333" s="49"/>
      <c r="BE333" s="49"/>
      <c r="BF333" s="49"/>
      <c r="BG333" s="49"/>
      <c r="BH333" s="49"/>
      <c r="BI333" s="49"/>
      <c r="BJ333" s="49"/>
      <c r="BK333" s="49"/>
      <c r="BL333" s="49"/>
      <c r="BM333" s="49"/>
      <c r="BN333" s="49"/>
      <c r="BO333" s="49"/>
      <c r="BP333" s="49"/>
      <c r="BQ333" s="49"/>
      <c r="BR333" s="49"/>
      <c r="BS333" s="49"/>
      <c r="BT333" s="49"/>
      <c r="BU333" s="49"/>
      <c r="BV333" s="49"/>
      <c r="BW333" s="49"/>
      <c r="BX333" s="49"/>
      <c r="BY333" s="49"/>
      <c r="BZ333" s="49"/>
    </row>
    <row r="334" spans="1:78" s="22" customFormat="1">
      <c r="A334" s="49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  <c r="AV334" s="49"/>
      <c r="AW334" s="49"/>
      <c r="AX334" s="49"/>
      <c r="AY334" s="49"/>
      <c r="AZ334" s="49"/>
      <c r="BA334" s="49"/>
      <c r="BB334" s="49"/>
      <c r="BC334" s="49"/>
      <c r="BD334" s="49"/>
      <c r="BE334" s="49"/>
      <c r="BF334" s="49"/>
      <c r="BG334" s="49"/>
      <c r="BH334" s="49"/>
      <c r="BI334" s="49"/>
      <c r="BJ334" s="49"/>
      <c r="BK334" s="49"/>
      <c r="BL334" s="49"/>
      <c r="BM334" s="49"/>
      <c r="BN334" s="49"/>
      <c r="BO334" s="49"/>
      <c r="BP334" s="49"/>
      <c r="BQ334" s="49"/>
      <c r="BR334" s="49"/>
      <c r="BS334" s="49"/>
      <c r="BT334" s="49"/>
      <c r="BU334" s="49"/>
      <c r="BV334" s="49"/>
      <c r="BW334" s="49"/>
      <c r="BX334" s="49"/>
      <c r="BY334" s="49"/>
      <c r="BZ334" s="49"/>
    </row>
    <row r="335" spans="1:78" s="22" customFormat="1">
      <c r="A335" s="49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  <c r="AV335" s="49"/>
      <c r="AW335" s="49"/>
      <c r="AX335" s="49"/>
      <c r="AY335" s="49"/>
      <c r="AZ335" s="49"/>
      <c r="BA335" s="49"/>
      <c r="BB335" s="49"/>
      <c r="BC335" s="49"/>
      <c r="BD335" s="49"/>
      <c r="BE335" s="49"/>
      <c r="BF335" s="49"/>
      <c r="BG335" s="49"/>
      <c r="BH335" s="49"/>
      <c r="BI335" s="49"/>
      <c r="BJ335" s="49"/>
      <c r="BK335" s="49"/>
      <c r="BL335" s="49"/>
      <c r="BM335" s="49"/>
      <c r="BN335" s="49"/>
      <c r="BO335" s="49"/>
      <c r="BP335" s="49"/>
      <c r="BQ335" s="49"/>
      <c r="BR335" s="49"/>
      <c r="BS335" s="49"/>
      <c r="BT335" s="49"/>
      <c r="BU335" s="49"/>
      <c r="BV335" s="49"/>
      <c r="BW335" s="49"/>
      <c r="BX335" s="49"/>
      <c r="BY335" s="49"/>
      <c r="BZ335" s="49"/>
    </row>
    <row r="336" spans="1:78" s="22" customFormat="1">
      <c r="A336" s="49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  <c r="AV336" s="49"/>
      <c r="AW336" s="49"/>
      <c r="AX336" s="49"/>
      <c r="AY336" s="49"/>
      <c r="AZ336" s="49"/>
      <c r="BA336" s="49"/>
      <c r="BB336" s="49"/>
      <c r="BC336" s="49"/>
      <c r="BD336" s="49"/>
      <c r="BE336" s="49"/>
      <c r="BF336" s="49"/>
      <c r="BG336" s="49"/>
      <c r="BH336" s="49"/>
      <c r="BI336" s="49"/>
      <c r="BJ336" s="49"/>
      <c r="BK336" s="49"/>
      <c r="BL336" s="49"/>
      <c r="BM336" s="49"/>
      <c r="BN336" s="49"/>
      <c r="BO336" s="49"/>
      <c r="BP336" s="49"/>
      <c r="BQ336" s="49"/>
      <c r="BR336" s="49"/>
      <c r="BS336" s="49"/>
      <c r="BT336" s="49"/>
      <c r="BU336" s="49"/>
      <c r="BV336" s="49"/>
      <c r="BW336" s="49"/>
      <c r="BX336" s="49"/>
      <c r="BY336" s="49"/>
      <c r="BZ336" s="49"/>
    </row>
    <row r="337" spans="1:78" s="22" customFormat="1">
      <c r="A337" s="49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  <c r="AV337" s="49"/>
      <c r="AW337" s="49"/>
      <c r="AX337" s="49"/>
      <c r="AY337" s="49"/>
      <c r="AZ337" s="49"/>
      <c r="BA337" s="49"/>
      <c r="BB337" s="49"/>
      <c r="BC337" s="49"/>
      <c r="BD337" s="49"/>
      <c r="BE337" s="49"/>
      <c r="BF337" s="49"/>
      <c r="BG337" s="49"/>
      <c r="BH337" s="49"/>
      <c r="BI337" s="49"/>
      <c r="BJ337" s="49"/>
      <c r="BK337" s="49"/>
      <c r="BL337" s="49"/>
      <c r="BM337" s="49"/>
      <c r="BN337" s="49"/>
      <c r="BO337" s="49"/>
      <c r="BP337" s="49"/>
      <c r="BQ337" s="49"/>
      <c r="BR337" s="49"/>
      <c r="BS337" s="49"/>
      <c r="BT337" s="49"/>
      <c r="BU337" s="49"/>
      <c r="BV337" s="49"/>
      <c r="BW337" s="49"/>
      <c r="BX337" s="49"/>
      <c r="BY337" s="49"/>
      <c r="BZ337" s="49"/>
    </row>
    <row r="338" spans="1:78" s="22" customFormat="1">
      <c r="A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  <c r="AW338" s="49"/>
      <c r="AX338" s="49"/>
      <c r="AY338" s="49"/>
      <c r="AZ338" s="49"/>
      <c r="BA338" s="49"/>
      <c r="BB338" s="49"/>
      <c r="BC338" s="49"/>
      <c r="BD338" s="49"/>
      <c r="BE338" s="49"/>
      <c r="BF338" s="49"/>
      <c r="BG338" s="49"/>
      <c r="BH338" s="49"/>
      <c r="BI338" s="49"/>
      <c r="BJ338" s="49"/>
      <c r="BK338" s="49"/>
      <c r="BL338" s="49"/>
      <c r="BM338" s="49"/>
      <c r="BN338" s="49"/>
      <c r="BO338" s="49"/>
      <c r="BP338" s="49"/>
      <c r="BQ338" s="49"/>
      <c r="BR338" s="49"/>
      <c r="BS338" s="49"/>
      <c r="BT338" s="49"/>
      <c r="BU338" s="49"/>
      <c r="BV338" s="49"/>
      <c r="BW338" s="49"/>
      <c r="BX338" s="49"/>
      <c r="BY338" s="49"/>
      <c r="BZ338" s="49"/>
    </row>
    <row r="339" spans="1:78" s="22" customFormat="1">
      <c r="A339" s="49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  <c r="AV339" s="49"/>
      <c r="AW339" s="49"/>
      <c r="AX339" s="49"/>
      <c r="AY339" s="49"/>
      <c r="AZ339" s="49"/>
      <c r="BA339" s="49"/>
      <c r="BB339" s="49"/>
      <c r="BC339" s="49"/>
      <c r="BD339" s="49"/>
      <c r="BE339" s="49"/>
      <c r="BF339" s="49"/>
      <c r="BG339" s="49"/>
      <c r="BH339" s="49"/>
      <c r="BI339" s="49"/>
      <c r="BJ339" s="49"/>
      <c r="BK339" s="49"/>
      <c r="BL339" s="49"/>
      <c r="BM339" s="49"/>
      <c r="BN339" s="49"/>
      <c r="BO339" s="49"/>
      <c r="BP339" s="49"/>
      <c r="BQ339" s="49"/>
      <c r="BR339" s="49"/>
      <c r="BS339" s="49"/>
      <c r="BT339" s="49"/>
      <c r="BU339" s="49"/>
      <c r="BV339" s="49"/>
      <c r="BW339" s="49"/>
      <c r="BX339" s="49"/>
      <c r="BY339" s="49"/>
      <c r="BZ339" s="49"/>
    </row>
    <row r="340" spans="1:78" s="22" customFormat="1">
      <c r="A340" s="49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  <c r="AV340" s="49"/>
      <c r="AW340" s="49"/>
      <c r="AX340" s="49"/>
      <c r="AY340" s="49"/>
      <c r="AZ340" s="49"/>
      <c r="BA340" s="49"/>
      <c r="BB340" s="49"/>
      <c r="BC340" s="49"/>
      <c r="BD340" s="49"/>
      <c r="BE340" s="49"/>
      <c r="BF340" s="49"/>
      <c r="BG340" s="49"/>
      <c r="BH340" s="49"/>
      <c r="BI340" s="49"/>
      <c r="BJ340" s="49"/>
      <c r="BK340" s="49"/>
      <c r="BL340" s="49"/>
      <c r="BM340" s="49"/>
      <c r="BN340" s="49"/>
      <c r="BO340" s="49"/>
      <c r="BP340" s="49"/>
      <c r="BQ340" s="49"/>
      <c r="BR340" s="49"/>
      <c r="BS340" s="49"/>
      <c r="BT340" s="49"/>
      <c r="BU340" s="49"/>
      <c r="BV340" s="49"/>
      <c r="BW340" s="49"/>
      <c r="BX340" s="49"/>
      <c r="BY340" s="49"/>
      <c r="BZ340" s="49"/>
    </row>
    <row r="341" spans="1:78" s="22" customFormat="1">
      <c r="A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49"/>
      <c r="BC341" s="49"/>
      <c r="BD341" s="49"/>
      <c r="BE341" s="49"/>
      <c r="BF341" s="49"/>
      <c r="BG341" s="49"/>
      <c r="BH341" s="49"/>
      <c r="BI341" s="49"/>
      <c r="BJ341" s="49"/>
      <c r="BK341" s="49"/>
      <c r="BL341" s="49"/>
      <c r="BM341" s="49"/>
      <c r="BN341" s="49"/>
      <c r="BO341" s="49"/>
      <c r="BP341" s="49"/>
      <c r="BQ341" s="49"/>
      <c r="BR341" s="49"/>
      <c r="BS341" s="49"/>
      <c r="BT341" s="49"/>
      <c r="BU341" s="49"/>
      <c r="BV341" s="49"/>
      <c r="BW341" s="49"/>
      <c r="BX341" s="49"/>
      <c r="BY341" s="49"/>
      <c r="BZ341" s="49"/>
    </row>
    <row r="342" spans="1:78" s="22" customFormat="1">
      <c r="A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  <c r="AW342" s="49"/>
      <c r="AX342" s="49"/>
      <c r="AY342" s="49"/>
      <c r="AZ342" s="49"/>
      <c r="BA342" s="49"/>
      <c r="BB342" s="49"/>
      <c r="BC342" s="49"/>
      <c r="BD342" s="49"/>
      <c r="BE342" s="49"/>
      <c r="BF342" s="49"/>
      <c r="BG342" s="49"/>
      <c r="BH342" s="49"/>
      <c r="BI342" s="49"/>
      <c r="BJ342" s="49"/>
      <c r="BK342" s="49"/>
      <c r="BL342" s="49"/>
      <c r="BM342" s="49"/>
      <c r="BN342" s="49"/>
      <c r="BO342" s="49"/>
      <c r="BP342" s="49"/>
      <c r="BQ342" s="49"/>
      <c r="BR342" s="49"/>
      <c r="BS342" s="49"/>
      <c r="BT342" s="49"/>
      <c r="BU342" s="49"/>
      <c r="BV342" s="49"/>
      <c r="BW342" s="49"/>
      <c r="BX342" s="49"/>
      <c r="BY342" s="49"/>
      <c r="BZ342" s="49"/>
    </row>
    <row r="343" spans="1:78" s="22" customFormat="1">
      <c r="A343" s="49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  <c r="AV343" s="49"/>
      <c r="AW343" s="49"/>
      <c r="AX343" s="49"/>
      <c r="AY343" s="49"/>
      <c r="AZ343" s="49"/>
      <c r="BA343" s="49"/>
      <c r="BB343" s="49"/>
      <c r="BC343" s="49"/>
      <c r="BD343" s="49"/>
      <c r="BE343" s="49"/>
      <c r="BF343" s="49"/>
      <c r="BG343" s="49"/>
      <c r="BH343" s="49"/>
      <c r="BI343" s="49"/>
      <c r="BJ343" s="49"/>
      <c r="BK343" s="49"/>
      <c r="BL343" s="49"/>
      <c r="BM343" s="49"/>
      <c r="BN343" s="49"/>
      <c r="BO343" s="49"/>
      <c r="BP343" s="49"/>
      <c r="BQ343" s="49"/>
      <c r="BR343" s="49"/>
      <c r="BS343" s="49"/>
      <c r="BT343" s="49"/>
      <c r="BU343" s="49"/>
      <c r="BV343" s="49"/>
      <c r="BW343" s="49"/>
      <c r="BX343" s="49"/>
      <c r="BY343" s="49"/>
      <c r="BZ343" s="49"/>
    </row>
    <row r="344" spans="1:78" s="22" customFormat="1">
      <c r="A344" s="49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  <c r="AV344" s="49"/>
      <c r="AW344" s="49"/>
      <c r="AX344" s="49"/>
      <c r="AY344" s="49"/>
      <c r="AZ344" s="49"/>
      <c r="BA344" s="49"/>
      <c r="BB344" s="49"/>
      <c r="BC344" s="49"/>
      <c r="BD344" s="49"/>
      <c r="BE344" s="49"/>
      <c r="BF344" s="49"/>
      <c r="BG344" s="49"/>
      <c r="BH344" s="49"/>
      <c r="BI344" s="49"/>
      <c r="BJ344" s="49"/>
      <c r="BK344" s="49"/>
      <c r="BL344" s="49"/>
      <c r="BM344" s="49"/>
      <c r="BN344" s="49"/>
      <c r="BO344" s="49"/>
      <c r="BP344" s="49"/>
      <c r="BQ344" s="49"/>
      <c r="BR344" s="49"/>
      <c r="BS344" s="49"/>
      <c r="BT344" s="49"/>
      <c r="BU344" s="49"/>
      <c r="BV344" s="49"/>
      <c r="BW344" s="49"/>
      <c r="BX344" s="49"/>
      <c r="BY344" s="49"/>
      <c r="BZ344" s="49"/>
    </row>
    <row r="345" spans="1:78" s="22" customFormat="1">
      <c r="A345" s="49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  <c r="AV345" s="49"/>
      <c r="AW345" s="49"/>
      <c r="AX345" s="49"/>
      <c r="AY345" s="49"/>
      <c r="AZ345" s="49"/>
      <c r="BA345" s="49"/>
      <c r="BB345" s="49"/>
      <c r="BC345" s="49"/>
      <c r="BD345" s="49"/>
      <c r="BE345" s="49"/>
      <c r="BF345" s="49"/>
      <c r="BG345" s="49"/>
      <c r="BH345" s="49"/>
      <c r="BI345" s="49"/>
      <c r="BJ345" s="49"/>
      <c r="BK345" s="49"/>
      <c r="BL345" s="49"/>
      <c r="BM345" s="49"/>
      <c r="BN345" s="49"/>
      <c r="BO345" s="49"/>
      <c r="BP345" s="49"/>
      <c r="BQ345" s="49"/>
      <c r="BR345" s="49"/>
      <c r="BS345" s="49"/>
      <c r="BT345" s="49"/>
      <c r="BU345" s="49"/>
      <c r="BV345" s="49"/>
      <c r="BW345" s="49"/>
      <c r="BX345" s="49"/>
      <c r="BY345" s="49"/>
      <c r="BZ345" s="49"/>
    </row>
    <row r="346" spans="1:78" s="22" customFormat="1">
      <c r="A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  <c r="AV346" s="49"/>
      <c r="AW346" s="49"/>
      <c r="AX346" s="49"/>
      <c r="AY346" s="49"/>
      <c r="AZ346" s="49"/>
      <c r="BA346" s="49"/>
      <c r="BB346" s="49"/>
      <c r="BC346" s="49"/>
      <c r="BD346" s="49"/>
      <c r="BE346" s="49"/>
      <c r="BF346" s="49"/>
      <c r="BG346" s="49"/>
      <c r="BH346" s="49"/>
      <c r="BI346" s="49"/>
      <c r="BJ346" s="49"/>
      <c r="BK346" s="49"/>
      <c r="BL346" s="49"/>
      <c r="BM346" s="49"/>
      <c r="BN346" s="49"/>
      <c r="BO346" s="49"/>
      <c r="BP346" s="49"/>
      <c r="BQ346" s="49"/>
      <c r="BR346" s="49"/>
      <c r="BS346" s="49"/>
      <c r="BT346" s="49"/>
      <c r="BU346" s="49"/>
      <c r="BV346" s="49"/>
      <c r="BW346" s="49"/>
      <c r="BX346" s="49"/>
      <c r="BY346" s="49"/>
      <c r="BZ346" s="49"/>
    </row>
    <row r="347" spans="1:78" s="22" customFormat="1">
      <c r="A347" s="49"/>
      <c r="AK347" s="49"/>
      <c r="AL347" s="49"/>
      <c r="AM347" s="49"/>
      <c r="AN347" s="49"/>
      <c r="AO347" s="49"/>
      <c r="AP347" s="49"/>
      <c r="AQ347" s="49"/>
      <c r="AR347" s="49"/>
      <c r="AS347" s="49"/>
      <c r="AT347" s="49"/>
      <c r="AU347" s="49"/>
      <c r="AV347" s="49"/>
      <c r="AW347" s="49"/>
      <c r="AX347" s="49"/>
      <c r="AY347" s="49"/>
      <c r="AZ347" s="49"/>
      <c r="BA347" s="49"/>
      <c r="BB347" s="49"/>
      <c r="BC347" s="49"/>
      <c r="BD347" s="49"/>
      <c r="BE347" s="49"/>
      <c r="BF347" s="49"/>
      <c r="BG347" s="49"/>
      <c r="BH347" s="49"/>
      <c r="BI347" s="49"/>
      <c r="BJ347" s="49"/>
      <c r="BK347" s="49"/>
      <c r="BL347" s="49"/>
      <c r="BM347" s="49"/>
      <c r="BN347" s="49"/>
      <c r="BO347" s="49"/>
      <c r="BP347" s="49"/>
      <c r="BQ347" s="49"/>
      <c r="BR347" s="49"/>
      <c r="BS347" s="49"/>
      <c r="BT347" s="49"/>
      <c r="BU347" s="49"/>
      <c r="BV347" s="49"/>
      <c r="BW347" s="49"/>
      <c r="BX347" s="49"/>
      <c r="BY347" s="49"/>
      <c r="BZ347" s="49"/>
    </row>
    <row r="348" spans="1:78" s="22" customFormat="1">
      <c r="A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  <c r="AV348" s="49"/>
      <c r="AW348" s="49"/>
      <c r="AX348" s="49"/>
      <c r="AY348" s="49"/>
      <c r="AZ348" s="49"/>
      <c r="BA348" s="49"/>
      <c r="BB348" s="49"/>
      <c r="BC348" s="49"/>
      <c r="BD348" s="49"/>
      <c r="BE348" s="49"/>
      <c r="BF348" s="49"/>
      <c r="BG348" s="49"/>
      <c r="BH348" s="49"/>
      <c r="BI348" s="49"/>
      <c r="BJ348" s="49"/>
      <c r="BK348" s="49"/>
      <c r="BL348" s="49"/>
      <c r="BM348" s="49"/>
      <c r="BN348" s="49"/>
      <c r="BO348" s="49"/>
      <c r="BP348" s="49"/>
      <c r="BQ348" s="49"/>
      <c r="BR348" s="49"/>
      <c r="BS348" s="49"/>
      <c r="BT348" s="49"/>
      <c r="BU348" s="49"/>
      <c r="BV348" s="49"/>
      <c r="BW348" s="49"/>
      <c r="BX348" s="49"/>
      <c r="BY348" s="49"/>
      <c r="BZ348" s="49"/>
    </row>
    <row r="349" spans="1:78" s="22" customFormat="1">
      <c r="A349" s="49"/>
      <c r="AK349" s="49"/>
      <c r="AL349" s="49"/>
      <c r="AM349" s="49"/>
      <c r="AN349" s="49"/>
      <c r="AO349" s="49"/>
      <c r="AP349" s="49"/>
      <c r="AQ349" s="49"/>
      <c r="AR349" s="49"/>
      <c r="AS349" s="49"/>
      <c r="AT349" s="49"/>
      <c r="AU349" s="49"/>
      <c r="AV349" s="49"/>
      <c r="AW349" s="49"/>
      <c r="AX349" s="49"/>
      <c r="AY349" s="49"/>
      <c r="AZ349" s="49"/>
      <c r="BA349" s="49"/>
      <c r="BB349" s="49"/>
      <c r="BC349" s="49"/>
      <c r="BD349" s="49"/>
      <c r="BE349" s="49"/>
      <c r="BF349" s="49"/>
      <c r="BG349" s="49"/>
      <c r="BH349" s="49"/>
      <c r="BI349" s="49"/>
      <c r="BJ349" s="49"/>
      <c r="BK349" s="49"/>
      <c r="BL349" s="49"/>
      <c r="BM349" s="49"/>
      <c r="BN349" s="49"/>
      <c r="BO349" s="49"/>
      <c r="BP349" s="49"/>
      <c r="BQ349" s="49"/>
      <c r="BR349" s="49"/>
      <c r="BS349" s="49"/>
      <c r="BT349" s="49"/>
      <c r="BU349" s="49"/>
      <c r="BV349" s="49"/>
      <c r="BW349" s="49"/>
      <c r="BX349" s="49"/>
      <c r="BY349" s="49"/>
      <c r="BZ349" s="49"/>
    </row>
    <row r="350" spans="1:78" s="22" customFormat="1">
      <c r="A350" s="49"/>
      <c r="AK350" s="49"/>
      <c r="AL350" s="49"/>
      <c r="AM350" s="49"/>
      <c r="AN350" s="49"/>
      <c r="AO350" s="49"/>
      <c r="AP350" s="49"/>
      <c r="AQ350" s="49"/>
      <c r="AR350" s="49"/>
      <c r="AS350" s="49"/>
      <c r="AT350" s="49"/>
      <c r="AU350" s="49"/>
      <c r="AV350" s="49"/>
      <c r="AW350" s="49"/>
      <c r="AX350" s="49"/>
      <c r="AY350" s="49"/>
      <c r="AZ350" s="49"/>
      <c r="BA350" s="49"/>
      <c r="BB350" s="49"/>
      <c r="BC350" s="49"/>
      <c r="BD350" s="49"/>
      <c r="BE350" s="49"/>
      <c r="BF350" s="49"/>
      <c r="BG350" s="49"/>
      <c r="BH350" s="49"/>
      <c r="BI350" s="49"/>
      <c r="BJ350" s="49"/>
      <c r="BK350" s="49"/>
      <c r="BL350" s="49"/>
      <c r="BM350" s="49"/>
      <c r="BN350" s="49"/>
      <c r="BO350" s="49"/>
      <c r="BP350" s="49"/>
      <c r="BQ350" s="49"/>
      <c r="BR350" s="49"/>
      <c r="BS350" s="49"/>
      <c r="BT350" s="49"/>
      <c r="BU350" s="49"/>
      <c r="BV350" s="49"/>
      <c r="BW350" s="49"/>
      <c r="BX350" s="49"/>
      <c r="BY350" s="49"/>
      <c r="BZ350" s="49"/>
    </row>
    <row r="351" spans="1:78" s="22" customFormat="1">
      <c r="A351" s="49"/>
      <c r="AK351" s="49"/>
      <c r="AL351" s="49"/>
      <c r="AM351" s="49"/>
      <c r="AN351" s="49"/>
      <c r="AO351" s="49"/>
      <c r="AP351" s="49"/>
      <c r="AQ351" s="49"/>
      <c r="AR351" s="49"/>
      <c r="AS351" s="49"/>
      <c r="AT351" s="49"/>
      <c r="AU351" s="49"/>
      <c r="AV351" s="49"/>
      <c r="AW351" s="49"/>
      <c r="AX351" s="49"/>
      <c r="AY351" s="49"/>
      <c r="AZ351" s="49"/>
      <c r="BA351" s="49"/>
      <c r="BB351" s="49"/>
      <c r="BC351" s="49"/>
      <c r="BD351" s="49"/>
      <c r="BE351" s="49"/>
      <c r="BF351" s="49"/>
      <c r="BG351" s="49"/>
      <c r="BH351" s="49"/>
      <c r="BI351" s="49"/>
      <c r="BJ351" s="49"/>
      <c r="BK351" s="49"/>
      <c r="BL351" s="49"/>
      <c r="BM351" s="49"/>
      <c r="BN351" s="49"/>
      <c r="BO351" s="49"/>
      <c r="BP351" s="49"/>
      <c r="BQ351" s="49"/>
      <c r="BR351" s="49"/>
      <c r="BS351" s="49"/>
      <c r="BT351" s="49"/>
      <c r="BU351" s="49"/>
      <c r="BV351" s="49"/>
      <c r="BW351" s="49"/>
      <c r="BX351" s="49"/>
      <c r="BY351" s="49"/>
      <c r="BZ351" s="49"/>
    </row>
    <row r="352" spans="1:78" s="22" customFormat="1">
      <c r="A352" s="49"/>
      <c r="AK352" s="49"/>
      <c r="AL352" s="49"/>
      <c r="AM352" s="49"/>
      <c r="AN352" s="49"/>
      <c r="AO352" s="49"/>
      <c r="AP352" s="49"/>
      <c r="AQ352" s="49"/>
      <c r="AR352" s="49"/>
      <c r="AS352" s="49"/>
      <c r="AT352" s="49"/>
      <c r="AU352" s="49"/>
      <c r="AV352" s="49"/>
      <c r="AW352" s="49"/>
      <c r="AX352" s="49"/>
      <c r="AY352" s="49"/>
      <c r="AZ352" s="49"/>
      <c r="BA352" s="49"/>
      <c r="BB352" s="49"/>
      <c r="BC352" s="49"/>
      <c r="BD352" s="49"/>
      <c r="BE352" s="49"/>
      <c r="BF352" s="49"/>
      <c r="BG352" s="49"/>
      <c r="BH352" s="49"/>
      <c r="BI352" s="49"/>
      <c r="BJ352" s="49"/>
      <c r="BK352" s="49"/>
      <c r="BL352" s="49"/>
      <c r="BM352" s="49"/>
      <c r="BN352" s="49"/>
      <c r="BO352" s="49"/>
      <c r="BP352" s="49"/>
      <c r="BQ352" s="49"/>
      <c r="BR352" s="49"/>
      <c r="BS352" s="49"/>
      <c r="BT352" s="49"/>
      <c r="BU352" s="49"/>
      <c r="BV352" s="49"/>
      <c r="BW352" s="49"/>
      <c r="BX352" s="49"/>
      <c r="BY352" s="49"/>
      <c r="BZ352" s="49"/>
    </row>
    <row r="353" spans="1:78" s="22" customFormat="1">
      <c r="A353" s="49"/>
      <c r="AK353" s="49"/>
      <c r="AL353" s="49"/>
      <c r="AM353" s="49"/>
      <c r="AN353" s="49"/>
      <c r="AO353" s="49"/>
      <c r="AP353" s="49"/>
      <c r="AQ353" s="49"/>
      <c r="AR353" s="49"/>
      <c r="AS353" s="49"/>
      <c r="AT353" s="49"/>
      <c r="AU353" s="49"/>
      <c r="AV353" s="49"/>
      <c r="AW353" s="49"/>
      <c r="AX353" s="49"/>
      <c r="AY353" s="49"/>
      <c r="AZ353" s="49"/>
      <c r="BA353" s="49"/>
      <c r="BB353" s="49"/>
      <c r="BC353" s="49"/>
      <c r="BD353" s="49"/>
      <c r="BE353" s="49"/>
      <c r="BF353" s="49"/>
      <c r="BG353" s="49"/>
      <c r="BH353" s="49"/>
      <c r="BI353" s="49"/>
      <c r="BJ353" s="49"/>
      <c r="BK353" s="49"/>
      <c r="BL353" s="49"/>
      <c r="BM353" s="49"/>
      <c r="BN353" s="49"/>
      <c r="BO353" s="49"/>
      <c r="BP353" s="49"/>
      <c r="BQ353" s="49"/>
      <c r="BR353" s="49"/>
      <c r="BS353" s="49"/>
      <c r="BT353" s="49"/>
      <c r="BU353" s="49"/>
      <c r="BV353" s="49"/>
      <c r="BW353" s="49"/>
      <c r="BX353" s="49"/>
      <c r="BY353" s="49"/>
      <c r="BZ353" s="49"/>
    </row>
    <row r="354" spans="1:78" s="22" customFormat="1">
      <c r="A354" s="49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  <c r="AV354" s="49"/>
      <c r="AW354" s="49"/>
      <c r="AX354" s="49"/>
      <c r="AY354" s="49"/>
      <c r="AZ354" s="49"/>
      <c r="BA354" s="49"/>
      <c r="BB354" s="49"/>
      <c r="BC354" s="49"/>
      <c r="BD354" s="49"/>
      <c r="BE354" s="49"/>
      <c r="BF354" s="49"/>
      <c r="BG354" s="49"/>
      <c r="BH354" s="49"/>
      <c r="BI354" s="49"/>
      <c r="BJ354" s="49"/>
      <c r="BK354" s="49"/>
      <c r="BL354" s="49"/>
      <c r="BM354" s="49"/>
      <c r="BN354" s="49"/>
      <c r="BO354" s="49"/>
      <c r="BP354" s="49"/>
      <c r="BQ354" s="49"/>
      <c r="BR354" s="49"/>
      <c r="BS354" s="49"/>
      <c r="BT354" s="49"/>
      <c r="BU354" s="49"/>
      <c r="BV354" s="49"/>
      <c r="BW354" s="49"/>
      <c r="BX354" s="49"/>
      <c r="BY354" s="49"/>
      <c r="BZ354" s="49"/>
    </row>
    <row r="355" spans="1:78" s="22" customFormat="1">
      <c r="A355" s="49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  <c r="AV355" s="49"/>
      <c r="AW355" s="49"/>
      <c r="AX355" s="49"/>
      <c r="AY355" s="49"/>
      <c r="AZ355" s="49"/>
      <c r="BA355" s="49"/>
      <c r="BB355" s="49"/>
      <c r="BC355" s="49"/>
      <c r="BD355" s="49"/>
      <c r="BE355" s="49"/>
      <c r="BF355" s="49"/>
      <c r="BG355" s="49"/>
      <c r="BH355" s="49"/>
      <c r="BI355" s="49"/>
      <c r="BJ355" s="49"/>
      <c r="BK355" s="49"/>
      <c r="BL355" s="49"/>
      <c r="BM355" s="49"/>
      <c r="BN355" s="49"/>
      <c r="BO355" s="49"/>
      <c r="BP355" s="49"/>
      <c r="BQ355" s="49"/>
      <c r="BR355" s="49"/>
      <c r="BS355" s="49"/>
      <c r="BT355" s="49"/>
      <c r="BU355" s="49"/>
      <c r="BV355" s="49"/>
      <c r="BW355" s="49"/>
      <c r="BX355" s="49"/>
      <c r="BY355" s="49"/>
      <c r="BZ355" s="49"/>
    </row>
    <row r="356" spans="1:78" s="22" customFormat="1">
      <c r="A356" s="49"/>
      <c r="AK356" s="49"/>
      <c r="AL356" s="49"/>
      <c r="AM356" s="49"/>
      <c r="AN356" s="49"/>
      <c r="AO356" s="49"/>
      <c r="AP356" s="49"/>
      <c r="AQ356" s="49"/>
      <c r="AR356" s="49"/>
      <c r="AS356" s="49"/>
      <c r="AT356" s="49"/>
      <c r="AU356" s="49"/>
      <c r="AV356" s="49"/>
      <c r="AW356" s="49"/>
      <c r="AX356" s="49"/>
      <c r="AY356" s="49"/>
      <c r="AZ356" s="49"/>
      <c r="BA356" s="49"/>
      <c r="BB356" s="49"/>
      <c r="BC356" s="49"/>
      <c r="BD356" s="49"/>
      <c r="BE356" s="49"/>
      <c r="BF356" s="49"/>
      <c r="BG356" s="49"/>
      <c r="BH356" s="49"/>
      <c r="BI356" s="49"/>
      <c r="BJ356" s="49"/>
      <c r="BK356" s="49"/>
      <c r="BL356" s="49"/>
      <c r="BM356" s="49"/>
      <c r="BN356" s="49"/>
      <c r="BO356" s="49"/>
      <c r="BP356" s="49"/>
      <c r="BQ356" s="49"/>
      <c r="BR356" s="49"/>
      <c r="BS356" s="49"/>
      <c r="BT356" s="49"/>
      <c r="BU356" s="49"/>
      <c r="BV356" s="49"/>
      <c r="BW356" s="49"/>
      <c r="BX356" s="49"/>
      <c r="BY356" s="49"/>
      <c r="BZ356" s="49"/>
    </row>
    <row r="357" spans="1:78" s="22" customFormat="1">
      <c r="A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  <c r="AW357" s="49"/>
      <c r="AX357" s="49"/>
      <c r="AY357" s="49"/>
      <c r="AZ357" s="49"/>
      <c r="BA357" s="49"/>
      <c r="BB357" s="49"/>
      <c r="BC357" s="49"/>
      <c r="BD357" s="49"/>
      <c r="BE357" s="49"/>
      <c r="BF357" s="49"/>
      <c r="BG357" s="49"/>
      <c r="BH357" s="49"/>
      <c r="BI357" s="49"/>
      <c r="BJ357" s="49"/>
      <c r="BK357" s="49"/>
      <c r="BL357" s="49"/>
      <c r="BM357" s="49"/>
      <c r="BN357" s="49"/>
      <c r="BO357" s="49"/>
      <c r="BP357" s="49"/>
      <c r="BQ357" s="49"/>
      <c r="BR357" s="49"/>
      <c r="BS357" s="49"/>
      <c r="BT357" s="49"/>
      <c r="BU357" s="49"/>
      <c r="BV357" s="49"/>
      <c r="BW357" s="49"/>
      <c r="BX357" s="49"/>
      <c r="BY357" s="49"/>
      <c r="BZ357" s="49"/>
    </row>
    <row r="358" spans="1:78" s="22" customFormat="1">
      <c r="A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  <c r="AW358" s="49"/>
      <c r="AX358" s="49"/>
      <c r="AY358" s="49"/>
      <c r="AZ358" s="49"/>
      <c r="BA358" s="49"/>
      <c r="BB358" s="49"/>
      <c r="BC358" s="49"/>
      <c r="BD358" s="49"/>
      <c r="BE358" s="49"/>
      <c r="BF358" s="49"/>
      <c r="BG358" s="49"/>
      <c r="BH358" s="49"/>
      <c r="BI358" s="49"/>
      <c r="BJ358" s="49"/>
      <c r="BK358" s="49"/>
      <c r="BL358" s="49"/>
      <c r="BM358" s="49"/>
      <c r="BN358" s="49"/>
      <c r="BO358" s="49"/>
      <c r="BP358" s="49"/>
      <c r="BQ358" s="49"/>
      <c r="BR358" s="49"/>
      <c r="BS358" s="49"/>
      <c r="BT358" s="49"/>
      <c r="BU358" s="49"/>
      <c r="BV358" s="49"/>
      <c r="BW358" s="49"/>
      <c r="BX358" s="49"/>
      <c r="BY358" s="49"/>
      <c r="BZ358" s="49"/>
    </row>
    <row r="359" spans="1:78" s="22" customFormat="1">
      <c r="A359" s="49"/>
      <c r="AK359" s="49"/>
      <c r="AL359" s="49"/>
      <c r="AM359" s="49"/>
      <c r="AN359" s="49"/>
      <c r="AO359" s="49"/>
      <c r="AP359" s="49"/>
      <c r="AQ359" s="49"/>
      <c r="AR359" s="49"/>
      <c r="AS359" s="49"/>
      <c r="AT359" s="49"/>
      <c r="AU359" s="49"/>
      <c r="AV359" s="49"/>
      <c r="AW359" s="49"/>
      <c r="AX359" s="49"/>
      <c r="AY359" s="49"/>
      <c r="AZ359" s="49"/>
      <c r="BA359" s="49"/>
      <c r="BB359" s="49"/>
      <c r="BC359" s="49"/>
      <c r="BD359" s="49"/>
      <c r="BE359" s="49"/>
      <c r="BF359" s="49"/>
      <c r="BG359" s="49"/>
      <c r="BH359" s="49"/>
      <c r="BI359" s="49"/>
      <c r="BJ359" s="49"/>
      <c r="BK359" s="49"/>
      <c r="BL359" s="49"/>
      <c r="BM359" s="49"/>
      <c r="BN359" s="49"/>
      <c r="BO359" s="49"/>
      <c r="BP359" s="49"/>
      <c r="BQ359" s="49"/>
      <c r="BR359" s="49"/>
      <c r="BS359" s="49"/>
      <c r="BT359" s="49"/>
      <c r="BU359" s="49"/>
      <c r="BV359" s="49"/>
      <c r="BW359" s="49"/>
      <c r="BX359" s="49"/>
      <c r="BY359" s="49"/>
      <c r="BZ359" s="49"/>
    </row>
    <row r="360" spans="1:78" s="22" customFormat="1">
      <c r="A360" s="49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  <c r="AV360" s="49"/>
      <c r="AW360" s="49"/>
      <c r="AX360" s="49"/>
      <c r="AY360" s="49"/>
      <c r="AZ360" s="49"/>
      <c r="BA360" s="49"/>
      <c r="BB360" s="49"/>
      <c r="BC360" s="49"/>
      <c r="BD360" s="49"/>
      <c r="BE360" s="49"/>
      <c r="BF360" s="49"/>
      <c r="BG360" s="49"/>
      <c r="BH360" s="49"/>
      <c r="BI360" s="49"/>
      <c r="BJ360" s="49"/>
      <c r="BK360" s="49"/>
      <c r="BL360" s="49"/>
      <c r="BM360" s="49"/>
      <c r="BN360" s="49"/>
      <c r="BO360" s="49"/>
      <c r="BP360" s="49"/>
      <c r="BQ360" s="49"/>
      <c r="BR360" s="49"/>
      <c r="BS360" s="49"/>
      <c r="BT360" s="49"/>
      <c r="BU360" s="49"/>
      <c r="BV360" s="49"/>
      <c r="BW360" s="49"/>
      <c r="BX360" s="49"/>
      <c r="BY360" s="49"/>
      <c r="BZ360" s="49"/>
    </row>
    <row r="361" spans="1:78" s="22" customFormat="1">
      <c r="A361" s="49"/>
      <c r="AK361" s="49"/>
      <c r="AL361" s="49"/>
      <c r="AM361" s="49"/>
      <c r="AN361" s="49"/>
      <c r="AO361" s="49"/>
      <c r="AP361" s="49"/>
      <c r="AQ361" s="49"/>
      <c r="AR361" s="49"/>
      <c r="AS361" s="49"/>
      <c r="AT361" s="49"/>
      <c r="AU361" s="49"/>
      <c r="AV361" s="49"/>
      <c r="AW361" s="49"/>
      <c r="AX361" s="49"/>
      <c r="AY361" s="49"/>
      <c r="AZ361" s="49"/>
      <c r="BA361" s="49"/>
      <c r="BB361" s="49"/>
      <c r="BC361" s="49"/>
      <c r="BD361" s="49"/>
      <c r="BE361" s="49"/>
      <c r="BF361" s="49"/>
      <c r="BG361" s="49"/>
      <c r="BH361" s="49"/>
      <c r="BI361" s="49"/>
      <c r="BJ361" s="49"/>
      <c r="BK361" s="49"/>
      <c r="BL361" s="49"/>
      <c r="BM361" s="49"/>
      <c r="BN361" s="49"/>
      <c r="BO361" s="49"/>
      <c r="BP361" s="49"/>
      <c r="BQ361" s="49"/>
      <c r="BR361" s="49"/>
      <c r="BS361" s="49"/>
      <c r="BT361" s="49"/>
      <c r="BU361" s="49"/>
      <c r="BV361" s="49"/>
      <c r="BW361" s="49"/>
      <c r="BX361" s="49"/>
      <c r="BY361" s="49"/>
      <c r="BZ361" s="49"/>
    </row>
    <row r="362" spans="1:78" s="22" customFormat="1">
      <c r="A362" s="49"/>
      <c r="AK362" s="49"/>
      <c r="AL362" s="49"/>
      <c r="AM362" s="49"/>
      <c r="AN362" s="49"/>
      <c r="AO362" s="49"/>
      <c r="AP362" s="49"/>
      <c r="AQ362" s="49"/>
      <c r="AR362" s="49"/>
      <c r="AS362" s="49"/>
      <c r="AT362" s="49"/>
      <c r="AU362" s="49"/>
      <c r="AV362" s="49"/>
      <c r="AW362" s="49"/>
      <c r="AX362" s="49"/>
      <c r="AY362" s="49"/>
      <c r="AZ362" s="49"/>
      <c r="BA362" s="49"/>
      <c r="BB362" s="49"/>
      <c r="BC362" s="49"/>
      <c r="BD362" s="49"/>
      <c r="BE362" s="49"/>
      <c r="BF362" s="49"/>
      <c r="BG362" s="49"/>
      <c r="BH362" s="49"/>
      <c r="BI362" s="49"/>
      <c r="BJ362" s="49"/>
      <c r="BK362" s="49"/>
      <c r="BL362" s="49"/>
      <c r="BM362" s="49"/>
      <c r="BN362" s="49"/>
      <c r="BO362" s="49"/>
      <c r="BP362" s="49"/>
      <c r="BQ362" s="49"/>
      <c r="BR362" s="49"/>
      <c r="BS362" s="49"/>
      <c r="BT362" s="49"/>
      <c r="BU362" s="49"/>
      <c r="BV362" s="49"/>
      <c r="BW362" s="49"/>
      <c r="BX362" s="49"/>
      <c r="BY362" s="49"/>
      <c r="BZ362" s="49"/>
    </row>
    <row r="363" spans="1:78" s="22" customFormat="1">
      <c r="A363" s="49"/>
      <c r="AK363" s="49"/>
      <c r="AL363" s="49"/>
      <c r="AM363" s="49"/>
      <c r="AN363" s="49"/>
      <c r="AO363" s="49"/>
      <c r="AP363" s="49"/>
      <c r="AQ363" s="49"/>
      <c r="AR363" s="49"/>
      <c r="AS363" s="49"/>
      <c r="AT363" s="49"/>
      <c r="AU363" s="49"/>
      <c r="AV363" s="49"/>
      <c r="AW363" s="49"/>
      <c r="AX363" s="49"/>
      <c r="AY363" s="49"/>
      <c r="AZ363" s="49"/>
      <c r="BA363" s="49"/>
      <c r="BB363" s="49"/>
      <c r="BC363" s="49"/>
      <c r="BD363" s="49"/>
      <c r="BE363" s="49"/>
      <c r="BF363" s="49"/>
      <c r="BG363" s="49"/>
      <c r="BH363" s="49"/>
      <c r="BI363" s="49"/>
      <c r="BJ363" s="49"/>
      <c r="BK363" s="49"/>
      <c r="BL363" s="49"/>
      <c r="BM363" s="49"/>
      <c r="BN363" s="49"/>
      <c r="BO363" s="49"/>
      <c r="BP363" s="49"/>
      <c r="BQ363" s="49"/>
      <c r="BR363" s="49"/>
      <c r="BS363" s="49"/>
      <c r="BT363" s="49"/>
      <c r="BU363" s="49"/>
      <c r="BV363" s="49"/>
      <c r="BW363" s="49"/>
      <c r="BX363" s="49"/>
      <c r="BY363" s="49"/>
      <c r="BZ363" s="49"/>
    </row>
    <row r="364" spans="1:78" s="22" customFormat="1">
      <c r="A364" s="49"/>
      <c r="AK364" s="49"/>
      <c r="AL364" s="49"/>
      <c r="AM364" s="49"/>
      <c r="AN364" s="49"/>
      <c r="AO364" s="49"/>
      <c r="AP364" s="49"/>
      <c r="AQ364" s="49"/>
      <c r="AR364" s="49"/>
      <c r="AS364" s="49"/>
      <c r="AT364" s="49"/>
      <c r="AU364" s="49"/>
      <c r="AV364" s="49"/>
      <c r="AW364" s="49"/>
      <c r="AX364" s="49"/>
      <c r="AY364" s="49"/>
      <c r="AZ364" s="49"/>
      <c r="BA364" s="49"/>
      <c r="BB364" s="49"/>
      <c r="BC364" s="49"/>
      <c r="BD364" s="49"/>
      <c r="BE364" s="49"/>
      <c r="BF364" s="49"/>
      <c r="BG364" s="49"/>
      <c r="BH364" s="49"/>
      <c r="BI364" s="49"/>
      <c r="BJ364" s="49"/>
      <c r="BK364" s="49"/>
      <c r="BL364" s="49"/>
      <c r="BM364" s="49"/>
      <c r="BN364" s="49"/>
      <c r="BO364" s="49"/>
      <c r="BP364" s="49"/>
      <c r="BQ364" s="49"/>
      <c r="BR364" s="49"/>
      <c r="BS364" s="49"/>
      <c r="BT364" s="49"/>
      <c r="BU364" s="49"/>
      <c r="BV364" s="49"/>
      <c r="BW364" s="49"/>
      <c r="BX364" s="49"/>
      <c r="BY364" s="49"/>
      <c r="BZ364" s="49"/>
    </row>
    <row r="365" spans="1:78" s="22" customFormat="1">
      <c r="A365" s="49"/>
      <c r="AK365" s="49"/>
      <c r="AL365" s="49"/>
      <c r="AM365" s="49"/>
      <c r="AN365" s="49"/>
      <c r="AO365" s="49"/>
      <c r="AP365" s="49"/>
      <c r="AQ365" s="49"/>
      <c r="AR365" s="49"/>
      <c r="AS365" s="49"/>
      <c r="AT365" s="49"/>
      <c r="AU365" s="49"/>
      <c r="AV365" s="49"/>
      <c r="AW365" s="49"/>
      <c r="AX365" s="49"/>
      <c r="AY365" s="49"/>
      <c r="AZ365" s="49"/>
      <c r="BA365" s="49"/>
      <c r="BB365" s="49"/>
      <c r="BC365" s="49"/>
      <c r="BD365" s="49"/>
      <c r="BE365" s="49"/>
      <c r="BF365" s="49"/>
      <c r="BG365" s="49"/>
      <c r="BH365" s="49"/>
      <c r="BI365" s="49"/>
      <c r="BJ365" s="49"/>
      <c r="BK365" s="49"/>
      <c r="BL365" s="49"/>
      <c r="BM365" s="49"/>
      <c r="BN365" s="49"/>
      <c r="BO365" s="49"/>
      <c r="BP365" s="49"/>
      <c r="BQ365" s="49"/>
      <c r="BR365" s="49"/>
      <c r="BS365" s="49"/>
      <c r="BT365" s="49"/>
      <c r="BU365" s="49"/>
      <c r="BV365" s="49"/>
      <c r="BW365" s="49"/>
      <c r="BX365" s="49"/>
      <c r="BY365" s="49"/>
      <c r="BZ365" s="49"/>
    </row>
    <row r="366" spans="1:78" s="22" customFormat="1">
      <c r="A366" s="49"/>
      <c r="AK366" s="49"/>
      <c r="AL366" s="49"/>
      <c r="AM366" s="49"/>
      <c r="AN366" s="49"/>
      <c r="AO366" s="49"/>
      <c r="AP366" s="49"/>
      <c r="AQ366" s="49"/>
      <c r="AR366" s="49"/>
      <c r="AS366" s="49"/>
      <c r="AT366" s="49"/>
      <c r="AU366" s="49"/>
      <c r="AV366" s="49"/>
      <c r="AW366" s="49"/>
      <c r="AX366" s="49"/>
      <c r="AY366" s="49"/>
      <c r="AZ366" s="49"/>
      <c r="BA366" s="49"/>
      <c r="BB366" s="49"/>
      <c r="BC366" s="49"/>
      <c r="BD366" s="49"/>
      <c r="BE366" s="49"/>
      <c r="BF366" s="49"/>
      <c r="BG366" s="49"/>
      <c r="BH366" s="49"/>
      <c r="BI366" s="49"/>
      <c r="BJ366" s="49"/>
      <c r="BK366" s="49"/>
      <c r="BL366" s="49"/>
      <c r="BM366" s="49"/>
      <c r="BN366" s="49"/>
      <c r="BO366" s="49"/>
      <c r="BP366" s="49"/>
      <c r="BQ366" s="49"/>
      <c r="BR366" s="49"/>
      <c r="BS366" s="49"/>
      <c r="BT366" s="49"/>
      <c r="BU366" s="49"/>
      <c r="BV366" s="49"/>
      <c r="BW366" s="49"/>
      <c r="BX366" s="49"/>
      <c r="BY366" s="49"/>
      <c r="BZ366" s="49"/>
    </row>
    <row r="367" spans="1:78" s="22" customFormat="1">
      <c r="A367" s="49"/>
      <c r="AK367" s="49"/>
      <c r="AL367" s="49"/>
      <c r="AM367" s="49"/>
      <c r="AN367" s="49"/>
      <c r="AO367" s="49"/>
      <c r="AP367" s="49"/>
      <c r="AQ367" s="49"/>
      <c r="AR367" s="49"/>
      <c r="AS367" s="49"/>
      <c r="AT367" s="49"/>
      <c r="AU367" s="49"/>
      <c r="AV367" s="49"/>
      <c r="AW367" s="49"/>
      <c r="AX367" s="49"/>
      <c r="AY367" s="49"/>
      <c r="AZ367" s="49"/>
      <c r="BA367" s="49"/>
      <c r="BB367" s="49"/>
      <c r="BC367" s="49"/>
      <c r="BD367" s="49"/>
      <c r="BE367" s="49"/>
      <c r="BF367" s="49"/>
      <c r="BG367" s="49"/>
      <c r="BH367" s="49"/>
      <c r="BI367" s="49"/>
      <c r="BJ367" s="49"/>
      <c r="BK367" s="49"/>
      <c r="BL367" s="49"/>
      <c r="BM367" s="49"/>
      <c r="BN367" s="49"/>
      <c r="BO367" s="49"/>
      <c r="BP367" s="49"/>
      <c r="BQ367" s="49"/>
      <c r="BR367" s="49"/>
      <c r="BS367" s="49"/>
      <c r="BT367" s="49"/>
      <c r="BU367" s="49"/>
      <c r="BV367" s="49"/>
      <c r="BW367" s="49"/>
      <c r="BX367" s="49"/>
      <c r="BY367" s="49"/>
      <c r="BZ367" s="49"/>
    </row>
    <row r="368" spans="1:78" s="22" customFormat="1">
      <c r="A368" s="49"/>
      <c r="AK368" s="49"/>
      <c r="AL368" s="49"/>
      <c r="AM368" s="49"/>
      <c r="AN368" s="49"/>
      <c r="AO368" s="49"/>
      <c r="AP368" s="49"/>
      <c r="AQ368" s="49"/>
      <c r="AR368" s="49"/>
      <c r="AS368" s="49"/>
      <c r="AT368" s="49"/>
      <c r="AU368" s="49"/>
      <c r="AV368" s="49"/>
      <c r="AW368" s="49"/>
      <c r="AX368" s="49"/>
      <c r="AY368" s="49"/>
      <c r="AZ368" s="49"/>
      <c r="BA368" s="49"/>
      <c r="BB368" s="49"/>
      <c r="BC368" s="49"/>
      <c r="BD368" s="49"/>
      <c r="BE368" s="49"/>
      <c r="BF368" s="49"/>
      <c r="BG368" s="49"/>
      <c r="BH368" s="49"/>
      <c r="BI368" s="49"/>
      <c r="BJ368" s="49"/>
      <c r="BK368" s="49"/>
      <c r="BL368" s="49"/>
      <c r="BM368" s="49"/>
      <c r="BN368" s="49"/>
      <c r="BO368" s="49"/>
      <c r="BP368" s="49"/>
      <c r="BQ368" s="49"/>
      <c r="BR368" s="49"/>
      <c r="BS368" s="49"/>
      <c r="BT368" s="49"/>
      <c r="BU368" s="49"/>
      <c r="BV368" s="49"/>
      <c r="BW368" s="49"/>
      <c r="BX368" s="49"/>
      <c r="BY368" s="49"/>
      <c r="BZ368" s="49"/>
    </row>
    <row r="369" spans="1:78" s="22" customFormat="1">
      <c r="A369" s="49"/>
      <c r="AK369" s="49"/>
      <c r="AL369" s="49"/>
      <c r="AM369" s="49"/>
      <c r="AN369" s="49"/>
      <c r="AO369" s="49"/>
      <c r="AP369" s="49"/>
      <c r="AQ369" s="49"/>
      <c r="AR369" s="49"/>
      <c r="AS369" s="49"/>
      <c r="AT369" s="49"/>
      <c r="AU369" s="49"/>
      <c r="AV369" s="49"/>
      <c r="AW369" s="49"/>
      <c r="AX369" s="49"/>
      <c r="AY369" s="49"/>
      <c r="AZ369" s="49"/>
      <c r="BA369" s="49"/>
      <c r="BB369" s="49"/>
      <c r="BC369" s="49"/>
      <c r="BD369" s="49"/>
      <c r="BE369" s="49"/>
      <c r="BF369" s="49"/>
      <c r="BG369" s="49"/>
      <c r="BH369" s="49"/>
      <c r="BI369" s="49"/>
      <c r="BJ369" s="49"/>
      <c r="BK369" s="49"/>
      <c r="BL369" s="49"/>
      <c r="BM369" s="49"/>
      <c r="BN369" s="49"/>
      <c r="BO369" s="49"/>
      <c r="BP369" s="49"/>
      <c r="BQ369" s="49"/>
      <c r="BR369" s="49"/>
      <c r="BS369" s="49"/>
      <c r="BT369" s="49"/>
      <c r="BU369" s="49"/>
      <c r="BV369" s="49"/>
      <c r="BW369" s="49"/>
      <c r="BX369" s="49"/>
      <c r="BY369" s="49"/>
      <c r="BZ369" s="49"/>
    </row>
    <row r="370" spans="1:78" s="22" customFormat="1">
      <c r="A370" s="49"/>
      <c r="AK370" s="49"/>
      <c r="AL370" s="49"/>
      <c r="AM370" s="49"/>
      <c r="AN370" s="49"/>
      <c r="AO370" s="49"/>
      <c r="AP370" s="49"/>
      <c r="AQ370" s="49"/>
      <c r="AR370" s="49"/>
      <c r="AS370" s="49"/>
      <c r="AT370" s="49"/>
      <c r="AU370" s="49"/>
      <c r="AV370" s="49"/>
      <c r="AW370" s="49"/>
      <c r="AX370" s="49"/>
      <c r="AY370" s="49"/>
      <c r="AZ370" s="49"/>
      <c r="BA370" s="49"/>
      <c r="BB370" s="49"/>
      <c r="BC370" s="49"/>
      <c r="BD370" s="49"/>
      <c r="BE370" s="49"/>
      <c r="BF370" s="49"/>
      <c r="BG370" s="49"/>
      <c r="BH370" s="49"/>
      <c r="BI370" s="49"/>
      <c r="BJ370" s="49"/>
      <c r="BK370" s="49"/>
      <c r="BL370" s="49"/>
      <c r="BM370" s="49"/>
      <c r="BN370" s="49"/>
      <c r="BO370" s="49"/>
      <c r="BP370" s="49"/>
      <c r="BQ370" s="49"/>
      <c r="BR370" s="49"/>
      <c r="BS370" s="49"/>
      <c r="BT370" s="49"/>
      <c r="BU370" s="49"/>
      <c r="BV370" s="49"/>
      <c r="BW370" s="49"/>
      <c r="BX370" s="49"/>
      <c r="BY370" s="49"/>
      <c r="BZ370" s="49"/>
    </row>
    <row r="371" spans="1:78" s="22" customFormat="1">
      <c r="A371" s="49"/>
      <c r="AK371" s="49"/>
      <c r="AL371" s="49"/>
      <c r="AM371" s="49"/>
      <c r="AN371" s="49"/>
      <c r="AO371" s="49"/>
      <c r="AP371" s="49"/>
      <c r="AQ371" s="49"/>
      <c r="AR371" s="49"/>
      <c r="AS371" s="49"/>
      <c r="AT371" s="49"/>
      <c r="AU371" s="49"/>
      <c r="AV371" s="49"/>
      <c r="AW371" s="49"/>
      <c r="AX371" s="49"/>
      <c r="AY371" s="49"/>
      <c r="AZ371" s="49"/>
      <c r="BA371" s="49"/>
      <c r="BB371" s="49"/>
      <c r="BC371" s="49"/>
      <c r="BD371" s="49"/>
      <c r="BE371" s="49"/>
      <c r="BF371" s="49"/>
      <c r="BG371" s="49"/>
      <c r="BH371" s="49"/>
      <c r="BI371" s="49"/>
      <c r="BJ371" s="49"/>
      <c r="BK371" s="49"/>
      <c r="BL371" s="49"/>
      <c r="BM371" s="49"/>
      <c r="BN371" s="49"/>
      <c r="BO371" s="49"/>
      <c r="BP371" s="49"/>
      <c r="BQ371" s="49"/>
      <c r="BR371" s="49"/>
      <c r="BS371" s="49"/>
      <c r="BT371" s="49"/>
      <c r="BU371" s="49"/>
      <c r="BV371" s="49"/>
      <c r="BW371" s="49"/>
      <c r="BX371" s="49"/>
      <c r="BY371" s="49"/>
      <c r="BZ371" s="49"/>
    </row>
    <row r="372" spans="1:78" s="22" customFormat="1">
      <c r="A372" s="49"/>
      <c r="AK372" s="49"/>
      <c r="AL372" s="49"/>
      <c r="AM372" s="49"/>
      <c r="AN372" s="49"/>
      <c r="AO372" s="49"/>
      <c r="AP372" s="49"/>
      <c r="AQ372" s="49"/>
      <c r="AR372" s="49"/>
      <c r="AS372" s="49"/>
      <c r="AT372" s="49"/>
      <c r="AU372" s="49"/>
      <c r="AV372" s="49"/>
      <c r="AW372" s="49"/>
      <c r="AX372" s="49"/>
      <c r="AY372" s="49"/>
      <c r="AZ372" s="49"/>
      <c r="BA372" s="49"/>
      <c r="BB372" s="49"/>
      <c r="BC372" s="49"/>
      <c r="BD372" s="49"/>
      <c r="BE372" s="49"/>
      <c r="BF372" s="49"/>
      <c r="BG372" s="49"/>
      <c r="BH372" s="49"/>
      <c r="BI372" s="49"/>
      <c r="BJ372" s="49"/>
      <c r="BK372" s="49"/>
      <c r="BL372" s="49"/>
      <c r="BM372" s="49"/>
      <c r="BN372" s="49"/>
      <c r="BO372" s="49"/>
      <c r="BP372" s="49"/>
      <c r="BQ372" s="49"/>
      <c r="BR372" s="49"/>
      <c r="BS372" s="49"/>
      <c r="BT372" s="49"/>
      <c r="BU372" s="49"/>
      <c r="BV372" s="49"/>
      <c r="BW372" s="49"/>
      <c r="BX372" s="49"/>
      <c r="BY372" s="49"/>
      <c r="BZ372" s="49"/>
    </row>
    <row r="373" spans="1:78" s="22" customFormat="1">
      <c r="A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  <c r="AW373" s="49"/>
      <c r="AX373" s="49"/>
      <c r="AY373" s="49"/>
      <c r="AZ373" s="49"/>
      <c r="BA373" s="49"/>
      <c r="BB373" s="49"/>
      <c r="BC373" s="49"/>
      <c r="BD373" s="49"/>
      <c r="BE373" s="49"/>
      <c r="BF373" s="49"/>
      <c r="BG373" s="49"/>
      <c r="BH373" s="49"/>
      <c r="BI373" s="49"/>
      <c r="BJ373" s="49"/>
      <c r="BK373" s="49"/>
      <c r="BL373" s="49"/>
      <c r="BM373" s="49"/>
      <c r="BN373" s="49"/>
      <c r="BO373" s="49"/>
      <c r="BP373" s="49"/>
      <c r="BQ373" s="49"/>
      <c r="BR373" s="49"/>
      <c r="BS373" s="49"/>
      <c r="BT373" s="49"/>
      <c r="BU373" s="49"/>
      <c r="BV373" s="49"/>
      <c r="BW373" s="49"/>
      <c r="BX373" s="49"/>
      <c r="BY373" s="49"/>
      <c r="BZ373" s="49"/>
    </row>
    <row r="374" spans="1:78" s="22" customFormat="1">
      <c r="A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  <c r="AW374" s="49"/>
      <c r="AX374" s="49"/>
      <c r="AY374" s="49"/>
      <c r="AZ374" s="49"/>
      <c r="BA374" s="49"/>
      <c r="BB374" s="49"/>
      <c r="BC374" s="49"/>
      <c r="BD374" s="49"/>
      <c r="BE374" s="49"/>
      <c r="BF374" s="49"/>
      <c r="BG374" s="49"/>
      <c r="BH374" s="49"/>
      <c r="BI374" s="49"/>
      <c r="BJ374" s="49"/>
      <c r="BK374" s="49"/>
      <c r="BL374" s="49"/>
      <c r="BM374" s="49"/>
      <c r="BN374" s="49"/>
      <c r="BO374" s="49"/>
      <c r="BP374" s="49"/>
      <c r="BQ374" s="49"/>
      <c r="BR374" s="49"/>
      <c r="BS374" s="49"/>
      <c r="BT374" s="49"/>
      <c r="BU374" s="49"/>
      <c r="BV374" s="49"/>
      <c r="BW374" s="49"/>
      <c r="BX374" s="49"/>
      <c r="BY374" s="49"/>
      <c r="BZ374" s="49"/>
    </row>
    <row r="375" spans="1:78" s="22" customFormat="1">
      <c r="A375" s="49"/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  <c r="AV375" s="49"/>
      <c r="AW375" s="49"/>
      <c r="AX375" s="49"/>
      <c r="AY375" s="49"/>
      <c r="AZ375" s="49"/>
      <c r="BA375" s="49"/>
      <c r="BB375" s="49"/>
      <c r="BC375" s="49"/>
      <c r="BD375" s="49"/>
      <c r="BE375" s="49"/>
      <c r="BF375" s="49"/>
      <c r="BG375" s="49"/>
      <c r="BH375" s="49"/>
      <c r="BI375" s="49"/>
      <c r="BJ375" s="49"/>
      <c r="BK375" s="49"/>
      <c r="BL375" s="49"/>
      <c r="BM375" s="49"/>
      <c r="BN375" s="49"/>
      <c r="BO375" s="49"/>
      <c r="BP375" s="49"/>
      <c r="BQ375" s="49"/>
      <c r="BR375" s="49"/>
      <c r="BS375" s="49"/>
      <c r="BT375" s="49"/>
      <c r="BU375" s="49"/>
      <c r="BV375" s="49"/>
      <c r="BW375" s="49"/>
      <c r="BX375" s="49"/>
      <c r="BY375" s="49"/>
      <c r="BZ375" s="49"/>
    </row>
    <row r="376" spans="1:78" s="22" customFormat="1">
      <c r="A376" s="49"/>
      <c r="AK376" s="49"/>
      <c r="AL376" s="49"/>
      <c r="AM376" s="49"/>
      <c r="AN376" s="49"/>
      <c r="AO376" s="49"/>
      <c r="AP376" s="49"/>
      <c r="AQ376" s="49"/>
      <c r="AR376" s="49"/>
      <c r="AS376" s="49"/>
      <c r="AT376" s="49"/>
      <c r="AU376" s="49"/>
      <c r="AV376" s="49"/>
      <c r="AW376" s="49"/>
      <c r="AX376" s="49"/>
      <c r="AY376" s="49"/>
      <c r="AZ376" s="49"/>
      <c r="BA376" s="49"/>
      <c r="BB376" s="49"/>
      <c r="BC376" s="49"/>
      <c r="BD376" s="49"/>
      <c r="BE376" s="49"/>
      <c r="BF376" s="49"/>
      <c r="BG376" s="49"/>
      <c r="BH376" s="49"/>
      <c r="BI376" s="49"/>
      <c r="BJ376" s="49"/>
      <c r="BK376" s="49"/>
      <c r="BL376" s="49"/>
      <c r="BM376" s="49"/>
      <c r="BN376" s="49"/>
      <c r="BO376" s="49"/>
      <c r="BP376" s="49"/>
      <c r="BQ376" s="49"/>
      <c r="BR376" s="49"/>
      <c r="BS376" s="49"/>
      <c r="BT376" s="49"/>
      <c r="BU376" s="49"/>
      <c r="BV376" s="49"/>
      <c r="BW376" s="49"/>
      <c r="BX376" s="49"/>
      <c r="BY376" s="49"/>
      <c r="BZ376" s="49"/>
    </row>
    <row r="377" spans="1:78" s="22" customFormat="1">
      <c r="A377" s="49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  <c r="AV377" s="49"/>
      <c r="AW377" s="49"/>
      <c r="AX377" s="49"/>
      <c r="AY377" s="49"/>
      <c r="AZ377" s="49"/>
      <c r="BA377" s="49"/>
      <c r="BB377" s="49"/>
      <c r="BC377" s="49"/>
      <c r="BD377" s="49"/>
      <c r="BE377" s="49"/>
      <c r="BF377" s="49"/>
      <c r="BG377" s="49"/>
      <c r="BH377" s="49"/>
      <c r="BI377" s="49"/>
      <c r="BJ377" s="49"/>
      <c r="BK377" s="49"/>
      <c r="BL377" s="49"/>
      <c r="BM377" s="49"/>
      <c r="BN377" s="49"/>
      <c r="BO377" s="49"/>
      <c r="BP377" s="49"/>
      <c r="BQ377" s="49"/>
      <c r="BR377" s="49"/>
      <c r="BS377" s="49"/>
      <c r="BT377" s="49"/>
      <c r="BU377" s="49"/>
      <c r="BV377" s="49"/>
      <c r="BW377" s="49"/>
      <c r="BX377" s="49"/>
      <c r="BY377" s="49"/>
      <c r="BZ377" s="49"/>
    </row>
    <row r="378" spans="1:78" s="22" customFormat="1">
      <c r="A378" s="49"/>
      <c r="AK378" s="49"/>
      <c r="AL378" s="49"/>
      <c r="AM378" s="49"/>
      <c r="AN378" s="49"/>
      <c r="AO378" s="49"/>
      <c r="AP378" s="49"/>
      <c r="AQ378" s="49"/>
      <c r="AR378" s="49"/>
      <c r="AS378" s="49"/>
      <c r="AT378" s="49"/>
      <c r="AU378" s="49"/>
      <c r="AV378" s="49"/>
      <c r="AW378" s="49"/>
      <c r="AX378" s="49"/>
      <c r="AY378" s="49"/>
      <c r="AZ378" s="49"/>
      <c r="BA378" s="49"/>
      <c r="BB378" s="49"/>
      <c r="BC378" s="49"/>
      <c r="BD378" s="49"/>
      <c r="BE378" s="49"/>
      <c r="BF378" s="49"/>
      <c r="BG378" s="49"/>
      <c r="BH378" s="49"/>
      <c r="BI378" s="49"/>
      <c r="BJ378" s="49"/>
      <c r="BK378" s="49"/>
      <c r="BL378" s="49"/>
      <c r="BM378" s="49"/>
      <c r="BN378" s="49"/>
      <c r="BO378" s="49"/>
      <c r="BP378" s="49"/>
      <c r="BQ378" s="49"/>
      <c r="BR378" s="49"/>
      <c r="BS378" s="49"/>
      <c r="BT378" s="49"/>
      <c r="BU378" s="49"/>
      <c r="BV378" s="49"/>
      <c r="BW378" s="49"/>
      <c r="BX378" s="49"/>
      <c r="BY378" s="49"/>
      <c r="BZ378" s="49"/>
    </row>
    <row r="379" spans="1:78" s="22" customFormat="1">
      <c r="A379" s="49"/>
      <c r="AK379" s="49"/>
      <c r="AL379" s="49"/>
      <c r="AM379" s="49"/>
      <c r="AN379" s="49"/>
      <c r="AO379" s="49"/>
      <c r="AP379" s="49"/>
      <c r="AQ379" s="49"/>
      <c r="AR379" s="49"/>
      <c r="AS379" s="49"/>
      <c r="AT379" s="49"/>
      <c r="AU379" s="49"/>
      <c r="AV379" s="49"/>
      <c r="AW379" s="49"/>
      <c r="AX379" s="49"/>
      <c r="AY379" s="49"/>
      <c r="AZ379" s="49"/>
      <c r="BA379" s="49"/>
      <c r="BB379" s="49"/>
      <c r="BC379" s="49"/>
      <c r="BD379" s="49"/>
      <c r="BE379" s="49"/>
      <c r="BF379" s="49"/>
      <c r="BG379" s="49"/>
      <c r="BH379" s="49"/>
      <c r="BI379" s="49"/>
      <c r="BJ379" s="49"/>
      <c r="BK379" s="49"/>
      <c r="BL379" s="49"/>
      <c r="BM379" s="49"/>
      <c r="BN379" s="49"/>
      <c r="BO379" s="49"/>
      <c r="BP379" s="49"/>
      <c r="BQ379" s="49"/>
      <c r="BR379" s="49"/>
      <c r="BS379" s="49"/>
      <c r="BT379" s="49"/>
      <c r="BU379" s="49"/>
      <c r="BV379" s="49"/>
      <c r="BW379" s="49"/>
      <c r="BX379" s="49"/>
      <c r="BY379" s="49"/>
      <c r="BZ379" s="49"/>
    </row>
    <row r="380" spans="1:78" s="22" customFormat="1">
      <c r="A380" s="49"/>
      <c r="AK380" s="49"/>
      <c r="AL380" s="49"/>
      <c r="AM380" s="49"/>
      <c r="AN380" s="49"/>
      <c r="AO380" s="49"/>
      <c r="AP380" s="49"/>
      <c r="AQ380" s="49"/>
      <c r="AR380" s="49"/>
      <c r="AS380" s="49"/>
      <c r="AT380" s="49"/>
      <c r="AU380" s="49"/>
      <c r="AV380" s="49"/>
      <c r="AW380" s="49"/>
      <c r="AX380" s="49"/>
      <c r="AY380" s="49"/>
      <c r="AZ380" s="49"/>
      <c r="BA380" s="49"/>
      <c r="BB380" s="49"/>
      <c r="BC380" s="49"/>
      <c r="BD380" s="49"/>
      <c r="BE380" s="49"/>
      <c r="BF380" s="49"/>
      <c r="BG380" s="49"/>
      <c r="BH380" s="49"/>
      <c r="BI380" s="49"/>
      <c r="BJ380" s="49"/>
      <c r="BK380" s="49"/>
      <c r="BL380" s="49"/>
      <c r="BM380" s="49"/>
      <c r="BN380" s="49"/>
      <c r="BO380" s="49"/>
      <c r="BP380" s="49"/>
      <c r="BQ380" s="49"/>
      <c r="BR380" s="49"/>
      <c r="BS380" s="49"/>
      <c r="BT380" s="49"/>
      <c r="BU380" s="49"/>
      <c r="BV380" s="49"/>
      <c r="BW380" s="49"/>
      <c r="BX380" s="49"/>
      <c r="BY380" s="49"/>
      <c r="BZ380" s="49"/>
    </row>
    <row r="381" spans="1:78" s="22" customFormat="1">
      <c r="A381" s="49"/>
      <c r="AK381" s="49"/>
      <c r="AL381" s="49"/>
      <c r="AM381" s="49"/>
      <c r="AN381" s="49"/>
      <c r="AO381" s="49"/>
      <c r="AP381" s="49"/>
      <c r="AQ381" s="49"/>
      <c r="AR381" s="49"/>
      <c r="AS381" s="49"/>
      <c r="AT381" s="49"/>
      <c r="AU381" s="49"/>
      <c r="AV381" s="49"/>
      <c r="AW381" s="49"/>
      <c r="AX381" s="49"/>
      <c r="AY381" s="49"/>
      <c r="AZ381" s="49"/>
      <c r="BA381" s="49"/>
      <c r="BB381" s="49"/>
      <c r="BC381" s="49"/>
      <c r="BD381" s="49"/>
      <c r="BE381" s="49"/>
      <c r="BF381" s="49"/>
      <c r="BG381" s="49"/>
      <c r="BH381" s="49"/>
      <c r="BI381" s="49"/>
      <c r="BJ381" s="49"/>
      <c r="BK381" s="49"/>
      <c r="BL381" s="49"/>
      <c r="BM381" s="49"/>
      <c r="BN381" s="49"/>
      <c r="BO381" s="49"/>
      <c r="BP381" s="49"/>
      <c r="BQ381" s="49"/>
      <c r="BR381" s="49"/>
      <c r="BS381" s="49"/>
      <c r="BT381" s="49"/>
      <c r="BU381" s="49"/>
      <c r="BV381" s="49"/>
      <c r="BW381" s="49"/>
      <c r="BX381" s="49"/>
      <c r="BY381" s="49"/>
      <c r="BZ381" s="49"/>
    </row>
    <row r="382" spans="1:78" s="22" customFormat="1">
      <c r="A382" s="49"/>
      <c r="AK382" s="49"/>
      <c r="AL382" s="49"/>
      <c r="AM382" s="49"/>
      <c r="AN382" s="49"/>
      <c r="AO382" s="49"/>
      <c r="AP382" s="49"/>
      <c r="AQ382" s="49"/>
      <c r="AR382" s="49"/>
      <c r="AS382" s="49"/>
      <c r="AT382" s="49"/>
      <c r="AU382" s="49"/>
      <c r="AV382" s="49"/>
      <c r="AW382" s="49"/>
      <c r="AX382" s="49"/>
      <c r="AY382" s="49"/>
      <c r="AZ382" s="49"/>
      <c r="BA382" s="49"/>
      <c r="BB382" s="49"/>
      <c r="BC382" s="49"/>
      <c r="BD382" s="49"/>
      <c r="BE382" s="49"/>
      <c r="BF382" s="49"/>
      <c r="BG382" s="49"/>
      <c r="BH382" s="49"/>
      <c r="BI382" s="49"/>
      <c r="BJ382" s="49"/>
      <c r="BK382" s="49"/>
      <c r="BL382" s="49"/>
      <c r="BM382" s="49"/>
      <c r="BN382" s="49"/>
      <c r="BO382" s="49"/>
      <c r="BP382" s="49"/>
      <c r="BQ382" s="49"/>
      <c r="BR382" s="49"/>
      <c r="BS382" s="49"/>
      <c r="BT382" s="49"/>
      <c r="BU382" s="49"/>
      <c r="BV382" s="49"/>
      <c r="BW382" s="49"/>
      <c r="BX382" s="49"/>
      <c r="BY382" s="49"/>
      <c r="BZ382" s="49"/>
    </row>
    <row r="383" spans="1:78" s="22" customFormat="1">
      <c r="A383" s="49"/>
      <c r="AK383" s="49"/>
      <c r="AL383" s="49"/>
      <c r="AM383" s="49"/>
      <c r="AN383" s="49"/>
      <c r="AO383" s="49"/>
      <c r="AP383" s="49"/>
      <c r="AQ383" s="49"/>
      <c r="AR383" s="49"/>
      <c r="AS383" s="49"/>
      <c r="AT383" s="49"/>
      <c r="AU383" s="49"/>
      <c r="AV383" s="49"/>
      <c r="AW383" s="49"/>
      <c r="AX383" s="49"/>
      <c r="AY383" s="49"/>
      <c r="AZ383" s="49"/>
      <c r="BA383" s="49"/>
      <c r="BB383" s="49"/>
      <c r="BC383" s="49"/>
      <c r="BD383" s="49"/>
      <c r="BE383" s="49"/>
      <c r="BF383" s="49"/>
      <c r="BG383" s="49"/>
      <c r="BH383" s="49"/>
      <c r="BI383" s="49"/>
      <c r="BJ383" s="49"/>
      <c r="BK383" s="49"/>
      <c r="BL383" s="49"/>
      <c r="BM383" s="49"/>
      <c r="BN383" s="49"/>
      <c r="BO383" s="49"/>
      <c r="BP383" s="49"/>
      <c r="BQ383" s="49"/>
      <c r="BR383" s="49"/>
      <c r="BS383" s="49"/>
      <c r="BT383" s="49"/>
      <c r="BU383" s="49"/>
      <c r="BV383" s="49"/>
      <c r="BW383" s="49"/>
      <c r="BX383" s="49"/>
      <c r="BY383" s="49"/>
      <c r="BZ383" s="49"/>
    </row>
    <row r="384" spans="1:78" s="22" customFormat="1">
      <c r="A384" s="49"/>
      <c r="AK384" s="49"/>
      <c r="AL384" s="49"/>
      <c r="AM384" s="49"/>
      <c r="AN384" s="49"/>
      <c r="AO384" s="49"/>
      <c r="AP384" s="49"/>
      <c r="AQ384" s="49"/>
      <c r="AR384" s="49"/>
      <c r="AS384" s="49"/>
      <c r="AT384" s="49"/>
      <c r="AU384" s="49"/>
      <c r="AV384" s="49"/>
      <c r="AW384" s="49"/>
      <c r="AX384" s="49"/>
      <c r="AY384" s="49"/>
      <c r="AZ384" s="49"/>
      <c r="BA384" s="49"/>
      <c r="BB384" s="49"/>
      <c r="BC384" s="49"/>
      <c r="BD384" s="49"/>
      <c r="BE384" s="49"/>
      <c r="BF384" s="49"/>
      <c r="BG384" s="49"/>
      <c r="BH384" s="49"/>
      <c r="BI384" s="49"/>
      <c r="BJ384" s="49"/>
      <c r="BK384" s="49"/>
      <c r="BL384" s="49"/>
      <c r="BM384" s="49"/>
      <c r="BN384" s="49"/>
      <c r="BO384" s="49"/>
      <c r="BP384" s="49"/>
      <c r="BQ384" s="49"/>
      <c r="BR384" s="49"/>
      <c r="BS384" s="49"/>
      <c r="BT384" s="49"/>
      <c r="BU384" s="49"/>
      <c r="BV384" s="49"/>
      <c r="BW384" s="49"/>
      <c r="BX384" s="49"/>
      <c r="BY384" s="49"/>
      <c r="BZ384" s="49"/>
    </row>
    <row r="385" spans="1:78" s="22" customFormat="1">
      <c r="A385" s="49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  <c r="AV385" s="49"/>
      <c r="AW385" s="49"/>
      <c r="AX385" s="49"/>
      <c r="AY385" s="49"/>
      <c r="AZ385" s="49"/>
      <c r="BA385" s="49"/>
      <c r="BB385" s="49"/>
      <c r="BC385" s="49"/>
      <c r="BD385" s="49"/>
      <c r="BE385" s="49"/>
      <c r="BF385" s="49"/>
      <c r="BG385" s="49"/>
      <c r="BH385" s="49"/>
      <c r="BI385" s="49"/>
      <c r="BJ385" s="49"/>
      <c r="BK385" s="49"/>
      <c r="BL385" s="49"/>
      <c r="BM385" s="49"/>
      <c r="BN385" s="49"/>
      <c r="BO385" s="49"/>
      <c r="BP385" s="49"/>
      <c r="BQ385" s="49"/>
      <c r="BR385" s="49"/>
      <c r="BS385" s="49"/>
      <c r="BT385" s="49"/>
      <c r="BU385" s="49"/>
      <c r="BV385" s="49"/>
      <c r="BW385" s="49"/>
      <c r="BX385" s="49"/>
      <c r="BY385" s="49"/>
      <c r="BZ385" s="49"/>
    </row>
    <row r="386" spans="1:78" s="22" customFormat="1">
      <c r="A386" s="49"/>
      <c r="AK386" s="49"/>
      <c r="AL386" s="49"/>
      <c r="AM386" s="49"/>
      <c r="AN386" s="49"/>
      <c r="AO386" s="49"/>
      <c r="AP386" s="49"/>
      <c r="AQ386" s="49"/>
      <c r="AR386" s="49"/>
      <c r="AS386" s="49"/>
      <c r="AT386" s="49"/>
      <c r="AU386" s="49"/>
      <c r="AV386" s="49"/>
      <c r="AW386" s="49"/>
      <c r="AX386" s="49"/>
      <c r="AY386" s="49"/>
      <c r="AZ386" s="49"/>
      <c r="BA386" s="49"/>
      <c r="BB386" s="49"/>
      <c r="BC386" s="49"/>
      <c r="BD386" s="49"/>
      <c r="BE386" s="49"/>
      <c r="BF386" s="49"/>
      <c r="BG386" s="49"/>
      <c r="BH386" s="49"/>
      <c r="BI386" s="49"/>
      <c r="BJ386" s="49"/>
      <c r="BK386" s="49"/>
      <c r="BL386" s="49"/>
      <c r="BM386" s="49"/>
      <c r="BN386" s="49"/>
      <c r="BO386" s="49"/>
      <c r="BP386" s="49"/>
      <c r="BQ386" s="49"/>
      <c r="BR386" s="49"/>
      <c r="BS386" s="49"/>
      <c r="BT386" s="49"/>
      <c r="BU386" s="49"/>
      <c r="BV386" s="49"/>
      <c r="BW386" s="49"/>
      <c r="BX386" s="49"/>
      <c r="BY386" s="49"/>
      <c r="BZ386" s="49"/>
    </row>
    <row r="387" spans="1:78" s="22" customFormat="1">
      <c r="A387" s="49"/>
      <c r="AK387" s="49"/>
      <c r="AL387" s="49"/>
      <c r="AM387" s="49"/>
      <c r="AN387" s="49"/>
      <c r="AO387" s="49"/>
      <c r="AP387" s="49"/>
      <c r="AQ387" s="49"/>
      <c r="AR387" s="49"/>
      <c r="AS387" s="49"/>
      <c r="AT387" s="49"/>
      <c r="AU387" s="49"/>
      <c r="AV387" s="49"/>
      <c r="AW387" s="49"/>
      <c r="AX387" s="49"/>
      <c r="AY387" s="49"/>
      <c r="AZ387" s="49"/>
      <c r="BA387" s="49"/>
      <c r="BB387" s="49"/>
      <c r="BC387" s="49"/>
      <c r="BD387" s="49"/>
      <c r="BE387" s="49"/>
      <c r="BF387" s="49"/>
      <c r="BG387" s="49"/>
      <c r="BH387" s="49"/>
      <c r="BI387" s="49"/>
      <c r="BJ387" s="49"/>
      <c r="BK387" s="49"/>
      <c r="BL387" s="49"/>
      <c r="BM387" s="49"/>
      <c r="BN387" s="49"/>
      <c r="BO387" s="49"/>
      <c r="BP387" s="49"/>
      <c r="BQ387" s="49"/>
      <c r="BR387" s="49"/>
      <c r="BS387" s="49"/>
      <c r="BT387" s="49"/>
      <c r="BU387" s="49"/>
      <c r="BV387" s="49"/>
      <c r="BW387" s="49"/>
      <c r="BX387" s="49"/>
      <c r="BY387" s="49"/>
      <c r="BZ387" s="49"/>
    </row>
    <row r="388" spans="1:78" s="22" customFormat="1">
      <c r="A388" s="49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  <c r="AV388" s="49"/>
      <c r="AW388" s="49"/>
      <c r="AX388" s="49"/>
      <c r="AY388" s="49"/>
      <c r="AZ388" s="49"/>
      <c r="BA388" s="49"/>
      <c r="BB388" s="49"/>
      <c r="BC388" s="49"/>
      <c r="BD388" s="49"/>
      <c r="BE388" s="49"/>
      <c r="BF388" s="49"/>
      <c r="BG388" s="49"/>
      <c r="BH388" s="49"/>
      <c r="BI388" s="49"/>
      <c r="BJ388" s="49"/>
      <c r="BK388" s="49"/>
      <c r="BL388" s="49"/>
      <c r="BM388" s="49"/>
      <c r="BN388" s="49"/>
      <c r="BO388" s="49"/>
      <c r="BP388" s="49"/>
      <c r="BQ388" s="49"/>
      <c r="BR388" s="49"/>
      <c r="BS388" s="49"/>
      <c r="BT388" s="49"/>
      <c r="BU388" s="49"/>
      <c r="BV388" s="49"/>
      <c r="BW388" s="49"/>
      <c r="BX388" s="49"/>
      <c r="BY388" s="49"/>
      <c r="BZ388" s="49"/>
    </row>
    <row r="389" spans="1:78" s="22" customFormat="1">
      <c r="A389" s="49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  <c r="AV389" s="49"/>
      <c r="AW389" s="49"/>
      <c r="AX389" s="49"/>
      <c r="AY389" s="49"/>
      <c r="AZ389" s="49"/>
      <c r="BA389" s="49"/>
      <c r="BB389" s="49"/>
      <c r="BC389" s="49"/>
      <c r="BD389" s="49"/>
      <c r="BE389" s="49"/>
      <c r="BF389" s="49"/>
      <c r="BG389" s="49"/>
      <c r="BH389" s="49"/>
      <c r="BI389" s="49"/>
      <c r="BJ389" s="49"/>
      <c r="BK389" s="49"/>
      <c r="BL389" s="49"/>
      <c r="BM389" s="49"/>
      <c r="BN389" s="49"/>
      <c r="BO389" s="49"/>
      <c r="BP389" s="49"/>
      <c r="BQ389" s="49"/>
      <c r="BR389" s="49"/>
      <c r="BS389" s="49"/>
      <c r="BT389" s="49"/>
      <c r="BU389" s="49"/>
      <c r="BV389" s="49"/>
      <c r="BW389" s="49"/>
      <c r="BX389" s="49"/>
      <c r="BY389" s="49"/>
      <c r="BZ389" s="49"/>
    </row>
    <row r="390" spans="1:78" s="22" customFormat="1">
      <c r="A390" s="49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  <c r="AV390" s="49"/>
      <c r="AW390" s="49"/>
      <c r="AX390" s="49"/>
      <c r="AY390" s="49"/>
      <c r="AZ390" s="49"/>
      <c r="BA390" s="49"/>
      <c r="BB390" s="49"/>
      <c r="BC390" s="49"/>
      <c r="BD390" s="49"/>
      <c r="BE390" s="49"/>
      <c r="BF390" s="49"/>
      <c r="BG390" s="49"/>
      <c r="BH390" s="49"/>
      <c r="BI390" s="49"/>
      <c r="BJ390" s="49"/>
      <c r="BK390" s="49"/>
      <c r="BL390" s="49"/>
      <c r="BM390" s="49"/>
      <c r="BN390" s="49"/>
      <c r="BO390" s="49"/>
      <c r="BP390" s="49"/>
      <c r="BQ390" s="49"/>
      <c r="BR390" s="49"/>
      <c r="BS390" s="49"/>
      <c r="BT390" s="49"/>
      <c r="BU390" s="49"/>
      <c r="BV390" s="49"/>
      <c r="BW390" s="49"/>
      <c r="BX390" s="49"/>
      <c r="BY390" s="49"/>
      <c r="BZ390" s="49"/>
    </row>
    <row r="391" spans="1:78" s="22" customFormat="1">
      <c r="A391" s="49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  <c r="AV391" s="49"/>
      <c r="AW391" s="49"/>
      <c r="AX391" s="49"/>
      <c r="AY391" s="49"/>
      <c r="AZ391" s="49"/>
      <c r="BA391" s="49"/>
      <c r="BB391" s="49"/>
      <c r="BC391" s="49"/>
      <c r="BD391" s="49"/>
      <c r="BE391" s="49"/>
      <c r="BF391" s="49"/>
      <c r="BG391" s="49"/>
      <c r="BH391" s="49"/>
      <c r="BI391" s="49"/>
      <c r="BJ391" s="49"/>
      <c r="BK391" s="49"/>
      <c r="BL391" s="49"/>
      <c r="BM391" s="49"/>
      <c r="BN391" s="49"/>
      <c r="BO391" s="49"/>
      <c r="BP391" s="49"/>
      <c r="BQ391" s="49"/>
      <c r="BR391" s="49"/>
      <c r="BS391" s="49"/>
      <c r="BT391" s="49"/>
      <c r="BU391" s="49"/>
      <c r="BV391" s="49"/>
      <c r="BW391" s="49"/>
      <c r="BX391" s="49"/>
      <c r="BY391" s="49"/>
      <c r="BZ391" s="49"/>
    </row>
    <row r="392" spans="1:78" s="22" customFormat="1">
      <c r="A392" s="49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  <c r="AV392" s="49"/>
      <c r="AW392" s="49"/>
      <c r="AX392" s="49"/>
      <c r="AY392" s="49"/>
      <c r="AZ392" s="49"/>
      <c r="BA392" s="49"/>
      <c r="BB392" s="49"/>
      <c r="BC392" s="49"/>
      <c r="BD392" s="49"/>
      <c r="BE392" s="49"/>
      <c r="BF392" s="49"/>
      <c r="BG392" s="49"/>
      <c r="BH392" s="49"/>
      <c r="BI392" s="49"/>
      <c r="BJ392" s="49"/>
      <c r="BK392" s="49"/>
      <c r="BL392" s="49"/>
      <c r="BM392" s="49"/>
      <c r="BN392" s="49"/>
      <c r="BO392" s="49"/>
      <c r="BP392" s="49"/>
      <c r="BQ392" s="49"/>
      <c r="BR392" s="49"/>
      <c r="BS392" s="49"/>
      <c r="BT392" s="49"/>
      <c r="BU392" s="49"/>
      <c r="BV392" s="49"/>
      <c r="BW392" s="49"/>
      <c r="BX392" s="49"/>
      <c r="BY392" s="49"/>
      <c r="BZ392" s="49"/>
    </row>
    <row r="393" spans="1:78" s="22" customFormat="1">
      <c r="A393" s="49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  <c r="AV393" s="49"/>
      <c r="AW393" s="49"/>
      <c r="AX393" s="49"/>
      <c r="AY393" s="49"/>
      <c r="AZ393" s="49"/>
      <c r="BA393" s="49"/>
      <c r="BB393" s="49"/>
      <c r="BC393" s="49"/>
      <c r="BD393" s="49"/>
      <c r="BE393" s="49"/>
      <c r="BF393" s="49"/>
      <c r="BG393" s="49"/>
      <c r="BH393" s="49"/>
      <c r="BI393" s="49"/>
      <c r="BJ393" s="49"/>
      <c r="BK393" s="49"/>
      <c r="BL393" s="49"/>
      <c r="BM393" s="49"/>
      <c r="BN393" s="49"/>
      <c r="BO393" s="49"/>
      <c r="BP393" s="49"/>
      <c r="BQ393" s="49"/>
      <c r="BR393" s="49"/>
      <c r="BS393" s="49"/>
      <c r="BT393" s="49"/>
      <c r="BU393" s="49"/>
      <c r="BV393" s="49"/>
      <c r="BW393" s="49"/>
      <c r="BX393" s="49"/>
      <c r="BY393" s="49"/>
      <c r="BZ393" s="49"/>
    </row>
    <row r="394" spans="1:78" s="22" customFormat="1">
      <c r="A394" s="49"/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  <c r="AV394" s="49"/>
      <c r="AW394" s="49"/>
      <c r="AX394" s="49"/>
      <c r="AY394" s="49"/>
      <c r="AZ394" s="49"/>
      <c r="BA394" s="49"/>
      <c r="BB394" s="49"/>
      <c r="BC394" s="49"/>
      <c r="BD394" s="49"/>
      <c r="BE394" s="49"/>
      <c r="BF394" s="49"/>
      <c r="BG394" s="49"/>
      <c r="BH394" s="49"/>
      <c r="BI394" s="49"/>
      <c r="BJ394" s="49"/>
      <c r="BK394" s="49"/>
      <c r="BL394" s="49"/>
      <c r="BM394" s="49"/>
      <c r="BN394" s="49"/>
      <c r="BO394" s="49"/>
      <c r="BP394" s="49"/>
      <c r="BQ394" s="49"/>
      <c r="BR394" s="49"/>
      <c r="BS394" s="49"/>
      <c r="BT394" s="49"/>
      <c r="BU394" s="49"/>
      <c r="BV394" s="49"/>
      <c r="BW394" s="49"/>
      <c r="BX394" s="49"/>
      <c r="BY394" s="49"/>
      <c r="BZ394" s="49"/>
    </row>
    <row r="395" spans="1:78" s="22" customFormat="1">
      <c r="A395" s="49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  <c r="AV395" s="49"/>
      <c r="AW395" s="49"/>
      <c r="AX395" s="49"/>
      <c r="AY395" s="49"/>
      <c r="AZ395" s="49"/>
      <c r="BA395" s="49"/>
      <c r="BB395" s="49"/>
      <c r="BC395" s="49"/>
      <c r="BD395" s="49"/>
      <c r="BE395" s="49"/>
      <c r="BF395" s="49"/>
      <c r="BG395" s="49"/>
      <c r="BH395" s="49"/>
      <c r="BI395" s="49"/>
      <c r="BJ395" s="49"/>
      <c r="BK395" s="49"/>
      <c r="BL395" s="49"/>
      <c r="BM395" s="49"/>
      <c r="BN395" s="49"/>
      <c r="BO395" s="49"/>
      <c r="BP395" s="49"/>
      <c r="BQ395" s="49"/>
      <c r="BR395" s="49"/>
      <c r="BS395" s="49"/>
      <c r="BT395" s="49"/>
      <c r="BU395" s="49"/>
      <c r="BV395" s="49"/>
      <c r="BW395" s="49"/>
      <c r="BX395" s="49"/>
      <c r="BY395" s="49"/>
      <c r="BZ395" s="49"/>
    </row>
    <row r="396" spans="1:78" s="22" customFormat="1">
      <c r="A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49"/>
      <c r="AZ396" s="49"/>
      <c r="BA396" s="49"/>
      <c r="BB396" s="49"/>
      <c r="BC396" s="49"/>
      <c r="BD396" s="49"/>
      <c r="BE396" s="49"/>
      <c r="BF396" s="49"/>
      <c r="BG396" s="49"/>
      <c r="BH396" s="49"/>
      <c r="BI396" s="49"/>
      <c r="BJ396" s="49"/>
      <c r="BK396" s="49"/>
      <c r="BL396" s="49"/>
      <c r="BM396" s="49"/>
      <c r="BN396" s="49"/>
      <c r="BO396" s="49"/>
      <c r="BP396" s="49"/>
      <c r="BQ396" s="49"/>
      <c r="BR396" s="49"/>
      <c r="BS396" s="49"/>
      <c r="BT396" s="49"/>
      <c r="BU396" s="49"/>
      <c r="BV396" s="49"/>
      <c r="BW396" s="49"/>
      <c r="BX396" s="49"/>
      <c r="BY396" s="49"/>
      <c r="BZ396" s="49"/>
    </row>
    <row r="397" spans="1:78" s="22" customFormat="1">
      <c r="A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49"/>
      <c r="AZ397" s="49"/>
      <c r="BA397" s="49"/>
      <c r="BB397" s="49"/>
      <c r="BC397" s="49"/>
      <c r="BD397" s="49"/>
      <c r="BE397" s="49"/>
      <c r="BF397" s="49"/>
      <c r="BG397" s="49"/>
      <c r="BH397" s="49"/>
      <c r="BI397" s="49"/>
      <c r="BJ397" s="49"/>
      <c r="BK397" s="49"/>
      <c r="BL397" s="49"/>
      <c r="BM397" s="49"/>
      <c r="BN397" s="49"/>
      <c r="BO397" s="49"/>
      <c r="BP397" s="49"/>
      <c r="BQ397" s="49"/>
      <c r="BR397" s="49"/>
      <c r="BS397" s="49"/>
      <c r="BT397" s="49"/>
      <c r="BU397" s="49"/>
      <c r="BV397" s="49"/>
      <c r="BW397" s="49"/>
      <c r="BX397" s="49"/>
      <c r="BY397" s="49"/>
      <c r="BZ397" s="49"/>
    </row>
    <row r="398" spans="1:78" s="22" customFormat="1">
      <c r="A398" s="49"/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  <c r="AV398" s="49"/>
      <c r="AW398" s="49"/>
      <c r="AX398" s="49"/>
      <c r="AY398" s="49"/>
      <c r="AZ398" s="49"/>
      <c r="BA398" s="49"/>
      <c r="BB398" s="49"/>
      <c r="BC398" s="49"/>
      <c r="BD398" s="49"/>
      <c r="BE398" s="49"/>
      <c r="BF398" s="49"/>
      <c r="BG398" s="49"/>
      <c r="BH398" s="49"/>
      <c r="BI398" s="49"/>
      <c r="BJ398" s="49"/>
      <c r="BK398" s="49"/>
      <c r="BL398" s="49"/>
      <c r="BM398" s="49"/>
      <c r="BN398" s="49"/>
      <c r="BO398" s="49"/>
      <c r="BP398" s="49"/>
      <c r="BQ398" s="49"/>
      <c r="BR398" s="49"/>
      <c r="BS398" s="49"/>
      <c r="BT398" s="49"/>
      <c r="BU398" s="49"/>
      <c r="BV398" s="49"/>
      <c r="BW398" s="49"/>
      <c r="BX398" s="49"/>
      <c r="BY398" s="49"/>
      <c r="BZ398" s="49"/>
    </row>
    <row r="399" spans="1:78" s="22" customFormat="1">
      <c r="A399" s="49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  <c r="AV399" s="49"/>
      <c r="AW399" s="49"/>
      <c r="AX399" s="49"/>
      <c r="AY399" s="49"/>
      <c r="AZ399" s="49"/>
      <c r="BA399" s="49"/>
      <c r="BB399" s="49"/>
      <c r="BC399" s="49"/>
      <c r="BD399" s="49"/>
      <c r="BE399" s="49"/>
      <c r="BF399" s="49"/>
      <c r="BG399" s="49"/>
      <c r="BH399" s="49"/>
      <c r="BI399" s="49"/>
      <c r="BJ399" s="49"/>
      <c r="BK399" s="49"/>
      <c r="BL399" s="49"/>
      <c r="BM399" s="49"/>
      <c r="BN399" s="49"/>
      <c r="BO399" s="49"/>
      <c r="BP399" s="49"/>
      <c r="BQ399" s="49"/>
      <c r="BR399" s="49"/>
      <c r="BS399" s="49"/>
      <c r="BT399" s="49"/>
      <c r="BU399" s="49"/>
      <c r="BV399" s="49"/>
      <c r="BW399" s="49"/>
      <c r="BX399" s="49"/>
      <c r="BY399" s="49"/>
      <c r="BZ399" s="49"/>
    </row>
    <row r="400" spans="1:78" s="22" customFormat="1">
      <c r="A400" s="49"/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  <c r="AV400" s="49"/>
      <c r="AW400" s="49"/>
      <c r="AX400" s="49"/>
      <c r="AY400" s="49"/>
      <c r="AZ400" s="49"/>
      <c r="BA400" s="49"/>
      <c r="BB400" s="49"/>
      <c r="BC400" s="49"/>
      <c r="BD400" s="49"/>
      <c r="BE400" s="49"/>
      <c r="BF400" s="49"/>
      <c r="BG400" s="49"/>
      <c r="BH400" s="49"/>
      <c r="BI400" s="49"/>
      <c r="BJ400" s="49"/>
      <c r="BK400" s="49"/>
      <c r="BL400" s="49"/>
      <c r="BM400" s="49"/>
      <c r="BN400" s="49"/>
      <c r="BO400" s="49"/>
      <c r="BP400" s="49"/>
      <c r="BQ400" s="49"/>
      <c r="BR400" s="49"/>
      <c r="BS400" s="49"/>
      <c r="BT400" s="49"/>
      <c r="BU400" s="49"/>
      <c r="BV400" s="49"/>
      <c r="BW400" s="49"/>
      <c r="BX400" s="49"/>
      <c r="BY400" s="49"/>
      <c r="BZ400" s="49"/>
    </row>
    <row r="401" spans="1:78" s="22" customFormat="1">
      <c r="A401" s="49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  <c r="AV401" s="49"/>
      <c r="AW401" s="49"/>
      <c r="AX401" s="49"/>
      <c r="AY401" s="49"/>
      <c r="AZ401" s="49"/>
      <c r="BA401" s="49"/>
      <c r="BB401" s="49"/>
      <c r="BC401" s="49"/>
      <c r="BD401" s="49"/>
      <c r="BE401" s="49"/>
      <c r="BF401" s="49"/>
      <c r="BG401" s="49"/>
      <c r="BH401" s="49"/>
      <c r="BI401" s="49"/>
      <c r="BJ401" s="49"/>
      <c r="BK401" s="49"/>
      <c r="BL401" s="49"/>
      <c r="BM401" s="49"/>
      <c r="BN401" s="49"/>
      <c r="BO401" s="49"/>
      <c r="BP401" s="49"/>
      <c r="BQ401" s="49"/>
      <c r="BR401" s="49"/>
      <c r="BS401" s="49"/>
      <c r="BT401" s="49"/>
      <c r="BU401" s="49"/>
      <c r="BV401" s="49"/>
      <c r="BW401" s="49"/>
      <c r="BX401" s="49"/>
      <c r="BY401" s="49"/>
      <c r="BZ401" s="49"/>
    </row>
    <row r="402" spans="1:78" s="22" customFormat="1">
      <c r="A402" s="49"/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  <c r="AV402" s="49"/>
      <c r="AW402" s="49"/>
      <c r="AX402" s="49"/>
      <c r="AY402" s="49"/>
      <c r="AZ402" s="49"/>
      <c r="BA402" s="49"/>
      <c r="BB402" s="49"/>
      <c r="BC402" s="49"/>
      <c r="BD402" s="49"/>
      <c r="BE402" s="49"/>
      <c r="BF402" s="49"/>
      <c r="BG402" s="49"/>
      <c r="BH402" s="49"/>
      <c r="BI402" s="49"/>
      <c r="BJ402" s="49"/>
      <c r="BK402" s="49"/>
      <c r="BL402" s="49"/>
      <c r="BM402" s="49"/>
      <c r="BN402" s="49"/>
      <c r="BO402" s="49"/>
      <c r="BP402" s="49"/>
      <c r="BQ402" s="49"/>
      <c r="BR402" s="49"/>
      <c r="BS402" s="49"/>
      <c r="BT402" s="49"/>
      <c r="BU402" s="49"/>
      <c r="BV402" s="49"/>
      <c r="BW402" s="49"/>
      <c r="BX402" s="49"/>
      <c r="BY402" s="49"/>
      <c r="BZ402" s="49"/>
    </row>
    <row r="403" spans="1:78" s="22" customFormat="1">
      <c r="A403" s="49"/>
      <c r="AK403" s="49"/>
      <c r="AL403" s="49"/>
      <c r="AM403" s="49"/>
      <c r="AN403" s="49"/>
      <c r="AO403" s="49"/>
      <c r="AP403" s="49"/>
      <c r="AQ403" s="49"/>
      <c r="AR403" s="49"/>
      <c r="AS403" s="49"/>
      <c r="AT403" s="49"/>
      <c r="AU403" s="49"/>
      <c r="AV403" s="49"/>
      <c r="AW403" s="49"/>
      <c r="AX403" s="49"/>
      <c r="AY403" s="49"/>
      <c r="AZ403" s="49"/>
      <c r="BA403" s="49"/>
      <c r="BB403" s="49"/>
      <c r="BC403" s="49"/>
      <c r="BD403" s="49"/>
      <c r="BE403" s="49"/>
      <c r="BF403" s="49"/>
      <c r="BG403" s="49"/>
      <c r="BH403" s="49"/>
      <c r="BI403" s="49"/>
      <c r="BJ403" s="49"/>
      <c r="BK403" s="49"/>
      <c r="BL403" s="49"/>
      <c r="BM403" s="49"/>
      <c r="BN403" s="49"/>
      <c r="BO403" s="49"/>
      <c r="BP403" s="49"/>
      <c r="BQ403" s="49"/>
      <c r="BR403" s="49"/>
      <c r="BS403" s="49"/>
      <c r="BT403" s="49"/>
      <c r="BU403" s="49"/>
      <c r="BV403" s="49"/>
      <c r="BW403" s="49"/>
      <c r="BX403" s="49"/>
      <c r="BY403" s="49"/>
      <c r="BZ403" s="49"/>
    </row>
    <row r="404" spans="1:78" s="22" customFormat="1">
      <c r="A404" s="49"/>
      <c r="AK404" s="49"/>
      <c r="AL404" s="49"/>
      <c r="AM404" s="49"/>
      <c r="AN404" s="49"/>
      <c r="AO404" s="49"/>
      <c r="AP404" s="49"/>
      <c r="AQ404" s="49"/>
      <c r="AR404" s="49"/>
      <c r="AS404" s="49"/>
      <c r="AT404" s="49"/>
      <c r="AU404" s="49"/>
      <c r="AV404" s="49"/>
      <c r="AW404" s="49"/>
      <c r="AX404" s="49"/>
      <c r="AY404" s="49"/>
      <c r="AZ404" s="49"/>
      <c r="BA404" s="49"/>
      <c r="BB404" s="49"/>
      <c r="BC404" s="49"/>
      <c r="BD404" s="49"/>
      <c r="BE404" s="49"/>
      <c r="BF404" s="49"/>
      <c r="BG404" s="49"/>
      <c r="BH404" s="49"/>
      <c r="BI404" s="49"/>
      <c r="BJ404" s="49"/>
      <c r="BK404" s="49"/>
      <c r="BL404" s="49"/>
      <c r="BM404" s="49"/>
      <c r="BN404" s="49"/>
      <c r="BO404" s="49"/>
      <c r="BP404" s="49"/>
      <c r="BQ404" s="49"/>
      <c r="BR404" s="49"/>
      <c r="BS404" s="49"/>
      <c r="BT404" s="49"/>
      <c r="BU404" s="49"/>
      <c r="BV404" s="49"/>
      <c r="BW404" s="49"/>
      <c r="BX404" s="49"/>
      <c r="BY404" s="49"/>
      <c r="BZ404" s="49"/>
    </row>
    <row r="405" spans="1:78" s="22" customFormat="1">
      <c r="A405" s="49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  <c r="AV405" s="49"/>
      <c r="AW405" s="49"/>
      <c r="AX405" s="49"/>
      <c r="AY405" s="49"/>
      <c r="AZ405" s="49"/>
      <c r="BA405" s="49"/>
      <c r="BB405" s="49"/>
      <c r="BC405" s="49"/>
      <c r="BD405" s="49"/>
      <c r="BE405" s="49"/>
      <c r="BF405" s="49"/>
      <c r="BG405" s="49"/>
      <c r="BH405" s="49"/>
      <c r="BI405" s="49"/>
      <c r="BJ405" s="49"/>
      <c r="BK405" s="49"/>
      <c r="BL405" s="49"/>
      <c r="BM405" s="49"/>
      <c r="BN405" s="49"/>
      <c r="BO405" s="49"/>
      <c r="BP405" s="49"/>
      <c r="BQ405" s="49"/>
      <c r="BR405" s="49"/>
      <c r="BS405" s="49"/>
      <c r="BT405" s="49"/>
      <c r="BU405" s="49"/>
      <c r="BV405" s="49"/>
      <c r="BW405" s="49"/>
      <c r="BX405" s="49"/>
      <c r="BY405" s="49"/>
      <c r="BZ405" s="49"/>
    </row>
    <row r="406" spans="1:78" s="22" customFormat="1">
      <c r="A406" s="49"/>
      <c r="AK406" s="49"/>
      <c r="AL406" s="49"/>
      <c r="AM406" s="49"/>
      <c r="AN406" s="49"/>
      <c r="AO406" s="49"/>
      <c r="AP406" s="49"/>
      <c r="AQ406" s="49"/>
      <c r="AR406" s="49"/>
      <c r="AS406" s="49"/>
      <c r="AT406" s="49"/>
      <c r="AU406" s="49"/>
      <c r="AV406" s="49"/>
      <c r="AW406" s="49"/>
      <c r="AX406" s="49"/>
      <c r="AY406" s="49"/>
      <c r="AZ406" s="49"/>
      <c r="BA406" s="49"/>
      <c r="BB406" s="49"/>
      <c r="BC406" s="49"/>
      <c r="BD406" s="49"/>
      <c r="BE406" s="49"/>
      <c r="BF406" s="49"/>
      <c r="BG406" s="49"/>
      <c r="BH406" s="49"/>
      <c r="BI406" s="49"/>
      <c r="BJ406" s="49"/>
      <c r="BK406" s="49"/>
      <c r="BL406" s="49"/>
      <c r="BM406" s="49"/>
      <c r="BN406" s="49"/>
      <c r="BO406" s="49"/>
      <c r="BP406" s="49"/>
      <c r="BQ406" s="49"/>
      <c r="BR406" s="49"/>
      <c r="BS406" s="49"/>
      <c r="BT406" s="49"/>
      <c r="BU406" s="49"/>
      <c r="BV406" s="49"/>
      <c r="BW406" s="49"/>
      <c r="BX406" s="49"/>
      <c r="BY406" s="49"/>
      <c r="BZ406" s="49"/>
    </row>
    <row r="407" spans="1:78" s="22" customFormat="1">
      <c r="A407" s="49"/>
      <c r="AK407" s="49"/>
      <c r="AL407" s="49"/>
      <c r="AM407" s="49"/>
      <c r="AN407" s="49"/>
      <c r="AO407" s="49"/>
      <c r="AP407" s="49"/>
      <c r="AQ407" s="49"/>
      <c r="AR407" s="49"/>
      <c r="AS407" s="49"/>
      <c r="AT407" s="49"/>
      <c r="AU407" s="49"/>
      <c r="AV407" s="49"/>
      <c r="AW407" s="49"/>
      <c r="AX407" s="49"/>
      <c r="AY407" s="49"/>
      <c r="AZ407" s="49"/>
      <c r="BA407" s="49"/>
      <c r="BB407" s="49"/>
      <c r="BC407" s="49"/>
      <c r="BD407" s="49"/>
      <c r="BE407" s="49"/>
      <c r="BF407" s="49"/>
      <c r="BG407" s="49"/>
      <c r="BH407" s="49"/>
      <c r="BI407" s="49"/>
      <c r="BJ407" s="49"/>
      <c r="BK407" s="49"/>
      <c r="BL407" s="49"/>
      <c r="BM407" s="49"/>
      <c r="BN407" s="49"/>
      <c r="BO407" s="49"/>
      <c r="BP407" s="49"/>
      <c r="BQ407" s="49"/>
      <c r="BR407" s="49"/>
      <c r="BS407" s="49"/>
      <c r="BT407" s="49"/>
      <c r="BU407" s="49"/>
      <c r="BV407" s="49"/>
      <c r="BW407" s="49"/>
      <c r="BX407" s="49"/>
      <c r="BY407" s="49"/>
      <c r="BZ407" s="49"/>
    </row>
    <row r="408" spans="1:78" s="22" customFormat="1">
      <c r="A408" s="49"/>
      <c r="AK408" s="49"/>
      <c r="AL408" s="49"/>
      <c r="AM408" s="49"/>
      <c r="AN408" s="49"/>
      <c r="AO408" s="49"/>
      <c r="AP408" s="49"/>
      <c r="AQ408" s="49"/>
      <c r="AR408" s="49"/>
      <c r="AS408" s="49"/>
      <c r="AT408" s="49"/>
      <c r="AU408" s="49"/>
      <c r="AV408" s="49"/>
      <c r="AW408" s="49"/>
      <c r="AX408" s="49"/>
      <c r="AY408" s="49"/>
      <c r="AZ408" s="49"/>
      <c r="BA408" s="49"/>
      <c r="BB408" s="49"/>
      <c r="BC408" s="49"/>
      <c r="BD408" s="49"/>
      <c r="BE408" s="49"/>
      <c r="BF408" s="49"/>
      <c r="BG408" s="49"/>
      <c r="BH408" s="49"/>
      <c r="BI408" s="49"/>
      <c r="BJ408" s="49"/>
      <c r="BK408" s="49"/>
      <c r="BL408" s="49"/>
      <c r="BM408" s="49"/>
      <c r="BN408" s="49"/>
      <c r="BO408" s="49"/>
      <c r="BP408" s="49"/>
      <c r="BQ408" s="49"/>
      <c r="BR408" s="49"/>
      <c r="BS408" s="49"/>
      <c r="BT408" s="49"/>
      <c r="BU408" s="49"/>
      <c r="BV408" s="49"/>
      <c r="BW408" s="49"/>
      <c r="BX408" s="49"/>
      <c r="BY408" s="49"/>
      <c r="BZ408" s="49"/>
    </row>
    <row r="409" spans="1:78" s="22" customFormat="1">
      <c r="A409" s="49"/>
      <c r="AK409" s="49"/>
      <c r="AL409" s="49"/>
      <c r="AM409" s="49"/>
      <c r="AN409" s="49"/>
      <c r="AO409" s="49"/>
      <c r="AP409" s="49"/>
      <c r="AQ409" s="49"/>
      <c r="AR409" s="49"/>
      <c r="AS409" s="49"/>
      <c r="AT409" s="49"/>
      <c r="AU409" s="49"/>
      <c r="AV409" s="49"/>
      <c r="AW409" s="49"/>
      <c r="AX409" s="49"/>
      <c r="AY409" s="49"/>
      <c r="AZ409" s="49"/>
      <c r="BA409" s="49"/>
      <c r="BB409" s="49"/>
      <c r="BC409" s="49"/>
      <c r="BD409" s="49"/>
      <c r="BE409" s="49"/>
      <c r="BF409" s="49"/>
      <c r="BG409" s="49"/>
      <c r="BH409" s="49"/>
      <c r="BI409" s="49"/>
      <c r="BJ409" s="49"/>
      <c r="BK409" s="49"/>
      <c r="BL409" s="49"/>
      <c r="BM409" s="49"/>
      <c r="BN409" s="49"/>
      <c r="BO409" s="49"/>
      <c r="BP409" s="49"/>
      <c r="BQ409" s="49"/>
      <c r="BR409" s="49"/>
      <c r="BS409" s="49"/>
      <c r="BT409" s="49"/>
      <c r="BU409" s="49"/>
      <c r="BV409" s="49"/>
      <c r="BW409" s="49"/>
      <c r="BX409" s="49"/>
      <c r="BY409" s="49"/>
      <c r="BZ409" s="49"/>
    </row>
    <row r="410" spans="1:78" s="22" customFormat="1">
      <c r="A410" s="49"/>
      <c r="AK410" s="49"/>
      <c r="AL410" s="49"/>
      <c r="AM410" s="49"/>
      <c r="AN410" s="49"/>
      <c r="AO410" s="49"/>
      <c r="AP410" s="49"/>
      <c r="AQ410" s="49"/>
      <c r="AR410" s="49"/>
      <c r="AS410" s="49"/>
      <c r="AT410" s="49"/>
      <c r="AU410" s="49"/>
      <c r="AV410" s="49"/>
      <c r="AW410" s="49"/>
      <c r="AX410" s="49"/>
      <c r="AY410" s="49"/>
      <c r="AZ410" s="49"/>
      <c r="BA410" s="49"/>
      <c r="BB410" s="49"/>
      <c r="BC410" s="49"/>
      <c r="BD410" s="49"/>
      <c r="BE410" s="49"/>
      <c r="BF410" s="49"/>
      <c r="BG410" s="49"/>
      <c r="BH410" s="49"/>
      <c r="BI410" s="49"/>
      <c r="BJ410" s="49"/>
      <c r="BK410" s="49"/>
      <c r="BL410" s="49"/>
      <c r="BM410" s="49"/>
      <c r="BN410" s="49"/>
      <c r="BO410" s="49"/>
      <c r="BP410" s="49"/>
      <c r="BQ410" s="49"/>
      <c r="BR410" s="49"/>
      <c r="BS410" s="49"/>
      <c r="BT410" s="49"/>
      <c r="BU410" s="49"/>
      <c r="BV410" s="49"/>
      <c r="BW410" s="49"/>
      <c r="BX410" s="49"/>
      <c r="BY410" s="49"/>
      <c r="BZ410" s="49"/>
    </row>
    <row r="411" spans="1:78" s="22" customFormat="1">
      <c r="A411" s="49"/>
      <c r="AK411" s="49"/>
      <c r="AL411" s="49"/>
      <c r="AM411" s="49"/>
      <c r="AN411" s="49"/>
      <c r="AO411" s="49"/>
      <c r="AP411" s="49"/>
      <c r="AQ411" s="49"/>
      <c r="AR411" s="49"/>
      <c r="AS411" s="49"/>
      <c r="AT411" s="49"/>
      <c r="AU411" s="49"/>
      <c r="AV411" s="49"/>
      <c r="AW411" s="49"/>
      <c r="AX411" s="49"/>
      <c r="AY411" s="49"/>
      <c r="AZ411" s="49"/>
      <c r="BA411" s="49"/>
      <c r="BB411" s="49"/>
      <c r="BC411" s="49"/>
      <c r="BD411" s="49"/>
      <c r="BE411" s="49"/>
      <c r="BF411" s="49"/>
      <c r="BG411" s="49"/>
      <c r="BH411" s="49"/>
      <c r="BI411" s="49"/>
      <c r="BJ411" s="49"/>
      <c r="BK411" s="49"/>
      <c r="BL411" s="49"/>
      <c r="BM411" s="49"/>
      <c r="BN411" s="49"/>
      <c r="BO411" s="49"/>
      <c r="BP411" s="49"/>
      <c r="BQ411" s="49"/>
      <c r="BR411" s="49"/>
      <c r="BS411" s="49"/>
      <c r="BT411" s="49"/>
      <c r="BU411" s="49"/>
      <c r="BV411" s="49"/>
      <c r="BW411" s="49"/>
      <c r="BX411" s="49"/>
      <c r="BY411" s="49"/>
      <c r="BZ411" s="49"/>
    </row>
    <row r="412" spans="1:78" s="22" customFormat="1">
      <c r="A412" s="49"/>
      <c r="AK412" s="49"/>
      <c r="AL412" s="49"/>
      <c r="AM412" s="49"/>
      <c r="AN412" s="49"/>
      <c r="AO412" s="49"/>
      <c r="AP412" s="49"/>
      <c r="AQ412" s="49"/>
      <c r="AR412" s="49"/>
      <c r="AS412" s="49"/>
      <c r="AT412" s="49"/>
      <c r="AU412" s="49"/>
      <c r="AV412" s="49"/>
      <c r="AW412" s="49"/>
      <c r="AX412" s="49"/>
      <c r="AY412" s="49"/>
      <c r="AZ412" s="49"/>
      <c r="BA412" s="49"/>
      <c r="BB412" s="49"/>
      <c r="BC412" s="49"/>
      <c r="BD412" s="49"/>
      <c r="BE412" s="49"/>
      <c r="BF412" s="49"/>
      <c r="BG412" s="49"/>
      <c r="BH412" s="49"/>
      <c r="BI412" s="49"/>
      <c r="BJ412" s="49"/>
      <c r="BK412" s="49"/>
      <c r="BL412" s="49"/>
      <c r="BM412" s="49"/>
      <c r="BN412" s="49"/>
      <c r="BO412" s="49"/>
      <c r="BP412" s="49"/>
      <c r="BQ412" s="49"/>
      <c r="BR412" s="49"/>
      <c r="BS412" s="49"/>
      <c r="BT412" s="49"/>
      <c r="BU412" s="49"/>
      <c r="BV412" s="49"/>
      <c r="BW412" s="49"/>
      <c r="BX412" s="49"/>
      <c r="BY412" s="49"/>
      <c r="BZ412" s="49"/>
    </row>
    <row r="413" spans="1:78" s="22" customFormat="1">
      <c r="A413" s="49"/>
      <c r="AK413" s="49"/>
      <c r="AL413" s="49"/>
      <c r="AM413" s="49"/>
      <c r="AN413" s="49"/>
      <c r="AO413" s="49"/>
      <c r="AP413" s="49"/>
      <c r="AQ413" s="49"/>
      <c r="AR413" s="49"/>
      <c r="AS413" s="49"/>
      <c r="AT413" s="49"/>
      <c r="AU413" s="49"/>
      <c r="AV413" s="49"/>
      <c r="AW413" s="49"/>
      <c r="AX413" s="49"/>
      <c r="AY413" s="49"/>
      <c r="AZ413" s="49"/>
      <c r="BA413" s="49"/>
      <c r="BB413" s="49"/>
      <c r="BC413" s="49"/>
      <c r="BD413" s="49"/>
      <c r="BE413" s="49"/>
      <c r="BF413" s="49"/>
      <c r="BG413" s="49"/>
      <c r="BH413" s="49"/>
      <c r="BI413" s="49"/>
      <c r="BJ413" s="49"/>
      <c r="BK413" s="49"/>
      <c r="BL413" s="49"/>
      <c r="BM413" s="49"/>
      <c r="BN413" s="49"/>
      <c r="BO413" s="49"/>
      <c r="BP413" s="49"/>
      <c r="BQ413" s="49"/>
      <c r="BR413" s="49"/>
      <c r="BS413" s="49"/>
      <c r="BT413" s="49"/>
      <c r="BU413" s="49"/>
      <c r="BV413" s="49"/>
      <c r="BW413" s="49"/>
      <c r="BX413" s="49"/>
      <c r="BY413" s="49"/>
      <c r="BZ413" s="49"/>
    </row>
    <row r="414" spans="1:78" s="22" customFormat="1">
      <c r="A414" s="49"/>
      <c r="AK414" s="49"/>
      <c r="AL414" s="49"/>
      <c r="AM414" s="49"/>
      <c r="AN414" s="49"/>
      <c r="AO414" s="49"/>
      <c r="AP414" s="49"/>
      <c r="AQ414" s="49"/>
      <c r="AR414" s="49"/>
      <c r="AS414" s="49"/>
      <c r="AT414" s="49"/>
      <c r="AU414" s="49"/>
      <c r="AV414" s="49"/>
      <c r="AW414" s="49"/>
      <c r="AX414" s="49"/>
      <c r="AY414" s="49"/>
      <c r="AZ414" s="49"/>
      <c r="BA414" s="49"/>
      <c r="BB414" s="49"/>
      <c r="BC414" s="49"/>
      <c r="BD414" s="49"/>
      <c r="BE414" s="49"/>
      <c r="BF414" s="49"/>
      <c r="BG414" s="49"/>
      <c r="BH414" s="49"/>
      <c r="BI414" s="49"/>
      <c r="BJ414" s="49"/>
      <c r="BK414" s="49"/>
      <c r="BL414" s="49"/>
      <c r="BM414" s="49"/>
      <c r="BN414" s="49"/>
      <c r="BO414" s="49"/>
      <c r="BP414" s="49"/>
      <c r="BQ414" s="49"/>
      <c r="BR414" s="49"/>
      <c r="BS414" s="49"/>
      <c r="BT414" s="49"/>
      <c r="BU414" s="49"/>
      <c r="BV414" s="49"/>
      <c r="BW414" s="49"/>
      <c r="BX414" s="49"/>
      <c r="BY414" s="49"/>
      <c r="BZ414" s="49"/>
    </row>
    <row r="415" spans="1:78" s="22" customFormat="1">
      <c r="A415" s="49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  <c r="AV415" s="49"/>
      <c r="AW415" s="49"/>
      <c r="AX415" s="49"/>
      <c r="AY415" s="49"/>
      <c r="AZ415" s="49"/>
      <c r="BA415" s="49"/>
      <c r="BB415" s="49"/>
      <c r="BC415" s="49"/>
      <c r="BD415" s="49"/>
      <c r="BE415" s="49"/>
      <c r="BF415" s="49"/>
      <c r="BG415" s="49"/>
      <c r="BH415" s="49"/>
      <c r="BI415" s="49"/>
      <c r="BJ415" s="49"/>
      <c r="BK415" s="49"/>
      <c r="BL415" s="49"/>
      <c r="BM415" s="49"/>
      <c r="BN415" s="49"/>
      <c r="BO415" s="49"/>
      <c r="BP415" s="49"/>
      <c r="BQ415" s="49"/>
      <c r="BR415" s="49"/>
      <c r="BS415" s="49"/>
      <c r="BT415" s="49"/>
      <c r="BU415" s="49"/>
      <c r="BV415" s="49"/>
      <c r="BW415" s="49"/>
      <c r="BX415" s="49"/>
      <c r="BY415" s="49"/>
      <c r="BZ415" s="49"/>
    </row>
    <row r="416" spans="1:78" s="22" customFormat="1">
      <c r="A416" s="49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  <c r="AV416" s="49"/>
      <c r="AW416" s="49"/>
      <c r="AX416" s="49"/>
      <c r="AY416" s="49"/>
      <c r="AZ416" s="49"/>
      <c r="BA416" s="49"/>
      <c r="BB416" s="49"/>
      <c r="BC416" s="49"/>
      <c r="BD416" s="49"/>
      <c r="BE416" s="49"/>
      <c r="BF416" s="49"/>
      <c r="BG416" s="49"/>
      <c r="BH416" s="49"/>
      <c r="BI416" s="49"/>
      <c r="BJ416" s="49"/>
      <c r="BK416" s="49"/>
      <c r="BL416" s="49"/>
      <c r="BM416" s="49"/>
      <c r="BN416" s="49"/>
      <c r="BO416" s="49"/>
      <c r="BP416" s="49"/>
      <c r="BQ416" s="49"/>
      <c r="BR416" s="49"/>
      <c r="BS416" s="49"/>
      <c r="BT416" s="49"/>
      <c r="BU416" s="49"/>
      <c r="BV416" s="49"/>
      <c r="BW416" s="49"/>
      <c r="BX416" s="49"/>
      <c r="BY416" s="49"/>
      <c r="BZ416" s="49"/>
    </row>
    <row r="417" spans="1:78" s="22" customFormat="1">
      <c r="A417" s="49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  <c r="AV417" s="49"/>
      <c r="AW417" s="49"/>
      <c r="AX417" s="49"/>
      <c r="AY417" s="49"/>
      <c r="AZ417" s="49"/>
      <c r="BA417" s="49"/>
      <c r="BB417" s="49"/>
      <c r="BC417" s="49"/>
      <c r="BD417" s="49"/>
      <c r="BE417" s="49"/>
      <c r="BF417" s="49"/>
      <c r="BG417" s="49"/>
      <c r="BH417" s="49"/>
      <c r="BI417" s="49"/>
      <c r="BJ417" s="49"/>
      <c r="BK417" s="49"/>
      <c r="BL417" s="49"/>
      <c r="BM417" s="49"/>
      <c r="BN417" s="49"/>
      <c r="BO417" s="49"/>
      <c r="BP417" s="49"/>
      <c r="BQ417" s="49"/>
      <c r="BR417" s="49"/>
      <c r="BS417" s="49"/>
      <c r="BT417" s="49"/>
      <c r="BU417" s="49"/>
      <c r="BV417" s="49"/>
      <c r="BW417" s="49"/>
      <c r="BX417" s="49"/>
      <c r="BY417" s="49"/>
      <c r="BZ417" s="49"/>
    </row>
    <row r="418" spans="1:78" s="22" customFormat="1">
      <c r="A418" s="49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  <c r="AV418" s="49"/>
      <c r="AW418" s="49"/>
      <c r="AX418" s="49"/>
      <c r="AY418" s="49"/>
      <c r="AZ418" s="49"/>
      <c r="BA418" s="49"/>
      <c r="BB418" s="49"/>
      <c r="BC418" s="49"/>
      <c r="BD418" s="49"/>
      <c r="BE418" s="49"/>
      <c r="BF418" s="49"/>
      <c r="BG418" s="49"/>
      <c r="BH418" s="49"/>
      <c r="BI418" s="49"/>
      <c r="BJ418" s="49"/>
      <c r="BK418" s="49"/>
      <c r="BL418" s="49"/>
      <c r="BM418" s="49"/>
      <c r="BN418" s="49"/>
      <c r="BO418" s="49"/>
      <c r="BP418" s="49"/>
      <c r="BQ418" s="49"/>
      <c r="BR418" s="49"/>
      <c r="BS418" s="49"/>
      <c r="BT418" s="49"/>
      <c r="BU418" s="49"/>
      <c r="BV418" s="49"/>
      <c r="BW418" s="49"/>
      <c r="BX418" s="49"/>
      <c r="BY418" s="49"/>
      <c r="BZ418" s="49"/>
    </row>
    <row r="419" spans="1:78" s="22" customFormat="1">
      <c r="A419" s="49"/>
      <c r="AK419" s="49"/>
      <c r="AL419" s="49"/>
      <c r="AM419" s="49"/>
      <c r="AN419" s="49"/>
      <c r="AO419" s="49"/>
      <c r="AP419" s="49"/>
      <c r="AQ419" s="49"/>
      <c r="AR419" s="49"/>
      <c r="AS419" s="49"/>
      <c r="AT419" s="49"/>
      <c r="AU419" s="49"/>
      <c r="AV419" s="49"/>
      <c r="AW419" s="49"/>
      <c r="AX419" s="49"/>
      <c r="AY419" s="49"/>
      <c r="AZ419" s="49"/>
      <c r="BA419" s="49"/>
      <c r="BB419" s="49"/>
      <c r="BC419" s="49"/>
      <c r="BD419" s="49"/>
      <c r="BE419" s="49"/>
      <c r="BF419" s="49"/>
      <c r="BG419" s="49"/>
      <c r="BH419" s="49"/>
      <c r="BI419" s="49"/>
      <c r="BJ419" s="49"/>
      <c r="BK419" s="49"/>
      <c r="BL419" s="49"/>
      <c r="BM419" s="49"/>
      <c r="BN419" s="49"/>
      <c r="BO419" s="49"/>
      <c r="BP419" s="49"/>
      <c r="BQ419" s="49"/>
      <c r="BR419" s="49"/>
      <c r="BS419" s="49"/>
      <c r="BT419" s="49"/>
      <c r="BU419" s="49"/>
      <c r="BV419" s="49"/>
      <c r="BW419" s="49"/>
      <c r="BX419" s="49"/>
      <c r="BY419" s="49"/>
      <c r="BZ419" s="49"/>
    </row>
    <row r="420" spans="1:78" s="22" customFormat="1">
      <c r="A420" s="49"/>
      <c r="AK420" s="49"/>
      <c r="AL420" s="49"/>
      <c r="AM420" s="49"/>
      <c r="AN420" s="49"/>
      <c r="AO420" s="49"/>
      <c r="AP420" s="49"/>
      <c r="AQ420" s="49"/>
      <c r="AR420" s="49"/>
      <c r="AS420" s="49"/>
      <c r="AT420" s="49"/>
      <c r="AU420" s="49"/>
      <c r="AV420" s="49"/>
      <c r="AW420" s="49"/>
      <c r="AX420" s="49"/>
      <c r="AY420" s="49"/>
      <c r="AZ420" s="49"/>
      <c r="BA420" s="49"/>
      <c r="BB420" s="49"/>
      <c r="BC420" s="49"/>
      <c r="BD420" s="49"/>
      <c r="BE420" s="49"/>
      <c r="BF420" s="49"/>
      <c r="BG420" s="49"/>
      <c r="BH420" s="49"/>
      <c r="BI420" s="49"/>
      <c r="BJ420" s="49"/>
      <c r="BK420" s="49"/>
      <c r="BL420" s="49"/>
      <c r="BM420" s="49"/>
      <c r="BN420" s="49"/>
      <c r="BO420" s="49"/>
      <c r="BP420" s="49"/>
      <c r="BQ420" s="49"/>
      <c r="BR420" s="49"/>
      <c r="BS420" s="49"/>
      <c r="BT420" s="49"/>
      <c r="BU420" s="49"/>
      <c r="BV420" s="49"/>
      <c r="BW420" s="49"/>
      <c r="BX420" s="49"/>
      <c r="BY420" s="49"/>
      <c r="BZ420" s="49"/>
    </row>
    <row r="421" spans="1:78" s="22" customFormat="1">
      <c r="A421" s="49"/>
      <c r="AK421" s="49"/>
      <c r="AL421" s="49"/>
      <c r="AM421" s="49"/>
      <c r="AN421" s="49"/>
      <c r="AO421" s="49"/>
      <c r="AP421" s="49"/>
      <c r="AQ421" s="49"/>
      <c r="AR421" s="49"/>
      <c r="AS421" s="49"/>
      <c r="AT421" s="49"/>
      <c r="AU421" s="49"/>
      <c r="AV421" s="49"/>
      <c r="AW421" s="49"/>
      <c r="AX421" s="49"/>
      <c r="AY421" s="49"/>
      <c r="AZ421" s="49"/>
      <c r="BA421" s="49"/>
      <c r="BB421" s="49"/>
      <c r="BC421" s="49"/>
      <c r="BD421" s="49"/>
      <c r="BE421" s="49"/>
      <c r="BF421" s="49"/>
      <c r="BG421" s="49"/>
      <c r="BH421" s="49"/>
      <c r="BI421" s="49"/>
      <c r="BJ421" s="49"/>
      <c r="BK421" s="49"/>
      <c r="BL421" s="49"/>
      <c r="BM421" s="49"/>
      <c r="BN421" s="49"/>
      <c r="BO421" s="49"/>
      <c r="BP421" s="49"/>
      <c r="BQ421" s="49"/>
      <c r="BR421" s="49"/>
      <c r="BS421" s="49"/>
      <c r="BT421" s="49"/>
      <c r="BU421" s="49"/>
      <c r="BV421" s="49"/>
      <c r="BW421" s="49"/>
      <c r="BX421" s="49"/>
      <c r="BY421" s="49"/>
      <c r="BZ421" s="49"/>
    </row>
    <row r="422" spans="1:78" s="22" customFormat="1">
      <c r="A422" s="49"/>
      <c r="AK422" s="49"/>
      <c r="AL422" s="49"/>
      <c r="AM422" s="49"/>
      <c r="AN422" s="49"/>
      <c r="AO422" s="49"/>
      <c r="AP422" s="49"/>
      <c r="AQ422" s="49"/>
      <c r="AR422" s="49"/>
      <c r="AS422" s="49"/>
      <c r="AT422" s="49"/>
      <c r="AU422" s="49"/>
      <c r="AV422" s="49"/>
      <c r="AW422" s="49"/>
      <c r="AX422" s="49"/>
      <c r="AY422" s="49"/>
      <c r="AZ422" s="49"/>
      <c r="BA422" s="49"/>
      <c r="BB422" s="49"/>
      <c r="BC422" s="49"/>
      <c r="BD422" s="49"/>
      <c r="BE422" s="49"/>
      <c r="BF422" s="49"/>
      <c r="BG422" s="49"/>
      <c r="BH422" s="49"/>
      <c r="BI422" s="49"/>
      <c r="BJ422" s="49"/>
      <c r="BK422" s="49"/>
      <c r="BL422" s="49"/>
      <c r="BM422" s="49"/>
      <c r="BN422" s="49"/>
      <c r="BO422" s="49"/>
      <c r="BP422" s="49"/>
      <c r="BQ422" s="49"/>
      <c r="BR422" s="49"/>
      <c r="BS422" s="49"/>
      <c r="BT422" s="49"/>
      <c r="BU422" s="49"/>
      <c r="BV422" s="49"/>
      <c r="BW422" s="49"/>
      <c r="BX422" s="49"/>
      <c r="BY422" s="49"/>
      <c r="BZ422" s="49"/>
    </row>
    <row r="423" spans="1:78" s="22" customFormat="1">
      <c r="A423" s="49"/>
      <c r="AK423" s="49"/>
      <c r="AL423" s="49"/>
      <c r="AM423" s="49"/>
      <c r="AN423" s="49"/>
      <c r="AO423" s="49"/>
      <c r="AP423" s="49"/>
      <c r="AQ423" s="49"/>
      <c r="AR423" s="49"/>
      <c r="AS423" s="49"/>
      <c r="AT423" s="49"/>
      <c r="AU423" s="49"/>
      <c r="AV423" s="49"/>
      <c r="AW423" s="49"/>
      <c r="AX423" s="49"/>
      <c r="AY423" s="49"/>
      <c r="AZ423" s="49"/>
      <c r="BA423" s="49"/>
      <c r="BB423" s="49"/>
      <c r="BC423" s="49"/>
      <c r="BD423" s="49"/>
      <c r="BE423" s="49"/>
      <c r="BF423" s="49"/>
      <c r="BG423" s="49"/>
      <c r="BH423" s="49"/>
      <c r="BI423" s="49"/>
      <c r="BJ423" s="49"/>
      <c r="BK423" s="49"/>
      <c r="BL423" s="49"/>
      <c r="BM423" s="49"/>
      <c r="BN423" s="49"/>
      <c r="BO423" s="49"/>
      <c r="BP423" s="49"/>
      <c r="BQ423" s="49"/>
      <c r="BR423" s="49"/>
      <c r="BS423" s="49"/>
      <c r="BT423" s="49"/>
      <c r="BU423" s="49"/>
      <c r="BV423" s="49"/>
      <c r="BW423" s="49"/>
      <c r="BX423" s="49"/>
      <c r="BY423" s="49"/>
      <c r="BZ423" s="49"/>
    </row>
    <row r="424" spans="1:78" s="22" customFormat="1">
      <c r="A424" s="49"/>
      <c r="AK424" s="49"/>
      <c r="AL424" s="49"/>
      <c r="AM424" s="49"/>
      <c r="AN424" s="49"/>
      <c r="AO424" s="49"/>
      <c r="AP424" s="49"/>
      <c r="AQ424" s="49"/>
      <c r="AR424" s="49"/>
      <c r="AS424" s="49"/>
      <c r="AT424" s="49"/>
      <c r="AU424" s="49"/>
      <c r="AV424" s="49"/>
      <c r="AW424" s="49"/>
      <c r="AX424" s="49"/>
      <c r="AY424" s="49"/>
      <c r="AZ424" s="49"/>
      <c r="BA424" s="49"/>
      <c r="BB424" s="49"/>
      <c r="BC424" s="49"/>
      <c r="BD424" s="49"/>
      <c r="BE424" s="49"/>
      <c r="BF424" s="49"/>
      <c r="BG424" s="49"/>
      <c r="BH424" s="49"/>
      <c r="BI424" s="49"/>
      <c r="BJ424" s="49"/>
      <c r="BK424" s="49"/>
      <c r="BL424" s="49"/>
      <c r="BM424" s="49"/>
      <c r="BN424" s="49"/>
      <c r="BO424" s="49"/>
      <c r="BP424" s="49"/>
      <c r="BQ424" s="49"/>
      <c r="BR424" s="49"/>
      <c r="BS424" s="49"/>
      <c r="BT424" s="49"/>
      <c r="BU424" s="49"/>
      <c r="BV424" s="49"/>
      <c r="BW424" s="49"/>
      <c r="BX424" s="49"/>
      <c r="BY424" s="49"/>
      <c r="BZ424" s="49"/>
    </row>
    <row r="425" spans="1:78" s="22" customFormat="1">
      <c r="A425" s="49"/>
      <c r="AK425" s="49"/>
      <c r="AL425" s="49"/>
      <c r="AM425" s="49"/>
      <c r="AN425" s="49"/>
      <c r="AO425" s="49"/>
      <c r="AP425" s="49"/>
      <c r="AQ425" s="49"/>
      <c r="AR425" s="49"/>
      <c r="AS425" s="49"/>
      <c r="AT425" s="49"/>
      <c r="AU425" s="49"/>
      <c r="AV425" s="49"/>
      <c r="AW425" s="49"/>
      <c r="AX425" s="49"/>
      <c r="AY425" s="49"/>
      <c r="AZ425" s="49"/>
      <c r="BA425" s="49"/>
      <c r="BB425" s="49"/>
      <c r="BC425" s="49"/>
      <c r="BD425" s="49"/>
      <c r="BE425" s="49"/>
      <c r="BF425" s="49"/>
      <c r="BG425" s="49"/>
      <c r="BH425" s="49"/>
      <c r="BI425" s="49"/>
      <c r="BJ425" s="49"/>
      <c r="BK425" s="49"/>
      <c r="BL425" s="49"/>
      <c r="BM425" s="49"/>
      <c r="BN425" s="49"/>
      <c r="BO425" s="49"/>
      <c r="BP425" s="49"/>
      <c r="BQ425" s="49"/>
      <c r="BR425" s="49"/>
      <c r="BS425" s="49"/>
      <c r="BT425" s="49"/>
      <c r="BU425" s="49"/>
      <c r="BV425" s="49"/>
      <c r="BW425" s="49"/>
      <c r="BX425" s="49"/>
      <c r="BY425" s="49"/>
      <c r="BZ425" s="49"/>
    </row>
    <row r="426" spans="1:78" s="22" customFormat="1">
      <c r="A426" s="49"/>
      <c r="AK426" s="49"/>
      <c r="AL426" s="49"/>
      <c r="AM426" s="49"/>
      <c r="AN426" s="49"/>
      <c r="AO426" s="49"/>
      <c r="AP426" s="49"/>
      <c r="AQ426" s="49"/>
      <c r="AR426" s="49"/>
      <c r="AS426" s="49"/>
      <c r="AT426" s="49"/>
      <c r="AU426" s="49"/>
      <c r="AV426" s="49"/>
      <c r="AW426" s="49"/>
      <c r="AX426" s="49"/>
      <c r="AY426" s="49"/>
      <c r="AZ426" s="49"/>
      <c r="BA426" s="49"/>
      <c r="BB426" s="49"/>
      <c r="BC426" s="49"/>
      <c r="BD426" s="49"/>
      <c r="BE426" s="49"/>
      <c r="BF426" s="49"/>
      <c r="BG426" s="49"/>
      <c r="BH426" s="49"/>
      <c r="BI426" s="49"/>
      <c r="BJ426" s="49"/>
      <c r="BK426" s="49"/>
      <c r="BL426" s="49"/>
      <c r="BM426" s="49"/>
      <c r="BN426" s="49"/>
      <c r="BO426" s="49"/>
      <c r="BP426" s="49"/>
      <c r="BQ426" s="49"/>
      <c r="BR426" s="49"/>
      <c r="BS426" s="49"/>
      <c r="BT426" s="49"/>
      <c r="BU426" s="49"/>
      <c r="BV426" s="49"/>
      <c r="BW426" s="49"/>
      <c r="BX426" s="49"/>
      <c r="BY426" s="49"/>
      <c r="BZ426" s="49"/>
    </row>
    <row r="427" spans="1:78" s="22" customFormat="1">
      <c r="A427" s="49"/>
      <c r="AK427" s="49"/>
      <c r="AL427" s="49"/>
      <c r="AM427" s="49"/>
      <c r="AN427" s="49"/>
      <c r="AO427" s="49"/>
      <c r="AP427" s="49"/>
      <c r="AQ427" s="49"/>
      <c r="AR427" s="49"/>
      <c r="AS427" s="49"/>
      <c r="AT427" s="49"/>
      <c r="AU427" s="49"/>
      <c r="AV427" s="49"/>
      <c r="AW427" s="49"/>
      <c r="AX427" s="49"/>
      <c r="AY427" s="49"/>
      <c r="AZ427" s="49"/>
      <c r="BA427" s="49"/>
      <c r="BB427" s="49"/>
      <c r="BC427" s="49"/>
      <c r="BD427" s="49"/>
      <c r="BE427" s="49"/>
      <c r="BF427" s="49"/>
      <c r="BG427" s="49"/>
      <c r="BH427" s="49"/>
      <c r="BI427" s="49"/>
      <c r="BJ427" s="49"/>
      <c r="BK427" s="49"/>
      <c r="BL427" s="49"/>
      <c r="BM427" s="49"/>
      <c r="BN427" s="49"/>
      <c r="BO427" s="49"/>
      <c r="BP427" s="49"/>
      <c r="BQ427" s="49"/>
      <c r="BR427" s="49"/>
      <c r="BS427" s="49"/>
      <c r="BT427" s="49"/>
      <c r="BU427" s="49"/>
      <c r="BV427" s="49"/>
      <c r="BW427" s="49"/>
      <c r="BX427" s="49"/>
      <c r="BY427" s="49"/>
      <c r="BZ427" s="49"/>
    </row>
    <row r="428" spans="1:78" s="22" customFormat="1">
      <c r="A428" s="49"/>
      <c r="AK428" s="49"/>
      <c r="AL428" s="49"/>
      <c r="AM428" s="49"/>
      <c r="AN428" s="49"/>
      <c r="AO428" s="49"/>
      <c r="AP428" s="49"/>
      <c r="AQ428" s="49"/>
      <c r="AR428" s="49"/>
      <c r="AS428" s="49"/>
      <c r="AT428" s="49"/>
      <c r="AU428" s="49"/>
      <c r="AV428" s="49"/>
      <c r="AW428" s="49"/>
      <c r="AX428" s="49"/>
      <c r="AY428" s="49"/>
      <c r="AZ428" s="49"/>
      <c r="BA428" s="49"/>
      <c r="BB428" s="49"/>
      <c r="BC428" s="49"/>
      <c r="BD428" s="49"/>
      <c r="BE428" s="49"/>
      <c r="BF428" s="49"/>
      <c r="BG428" s="49"/>
      <c r="BH428" s="49"/>
      <c r="BI428" s="49"/>
      <c r="BJ428" s="49"/>
      <c r="BK428" s="49"/>
      <c r="BL428" s="49"/>
      <c r="BM428" s="49"/>
      <c r="BN428" s="49"/>
      <c r="BO428" s="49"/>
      <c r="BP428" s="49"/>
      <c r="BQ428" s="49"/>
      <c r="BR428" s="49"/>
      <c r="BS428" s="49"/>
      <c r="BT428" s="49"/>
      <c r="BU428" s="49"/>
      <c r="BV428" s="49"/>
      <c r="BW428" s="49"/>
      <c r="BX428" s="49"/>
      <c r="BY428" s="49"/>
      <c r="BZ428" s="49"/>
    </row>
    <row r="429" spans="1:78" s="22" customFormat="1">
      <c r="A429" s="49"/>
      <c r="AK429" s="49"/>
      <c r="AL429" s="49"/>
      <c r="AM429" s="49"/>
      <c r="AN429" s="49"/>
      <c r="AO429" s="49"/>
      <c r="AP429" s="49"/>
      <c r="AQ429" s="49"/>
      <c r="AR429" s="49"/>
      <c r="AS429" s="49"/>
      <c r="AT429" s="49"/>
      <c r="AU429" s="49"/>
      <c r="AV429" s="49"/>
      <c r="AW429" s="49"/>
      <c r="AX429" s="49"/>
      <c r="AY429" s="49"/>
      <c r="AZ429" s="49"/>
      <c r="BA429" s="49"/>
      <c r="BB429" s="49"/>
      <c r="BC429" s="49"/>
      <c r="BD429" s="49"/>
      <c r="BE429" s="49"/>
      <c r="BF429" s="49"/>
      <c r="BG429" s="49"/>
      <c r="BH429" s="49"/>
      <c r="BI429" s="49"/>
      <c r="BJ429" s="49"/>
      <c r="BK429" s="49"/>
      <c r="BL429" s="49"/>
      <c r="BM429" s="49"/>
      <c r="BN429" s="49"/>
      <c r="BO429" s="49"/>
      <c r="BP429" s="49"/>
      <c r="BQ429" s="49"/>
      <c r="BR429" s="49"/>
      <c r="BS429" s="49"/>
      <c r="BT429" s="49"/>
      <c r="BU429" s="49"/>
      <c r="BV429" s="49"/>
      <c r="BW429" s="49"/>
      <c r="BX429" s="49"/>
      <c r="BY429" s="49"/>
      <c r="BZ429" s="49"/>
    </row>
    <row r="430" spans="1:78" s="22" customFormat="1">
      <c r="A430" s="49"/>
      <c r="AK430" s="49"/>
      <c r="AL430" s="49"/>
      <c r="AM430" s="49"/>
      <c r="AN430" s="49"/>
      <c r="AO430" s="49"/>
      <c r="AP430" s="49"/>
      <c r="AQ430" s="49"/>
      <c r="AR430" s="49"/>
      <c r="AS430" s="49"/>
      <c r="AT430" s="49"/>
      <c r="AU430" s="49"/>
      <c r="AV430" s="49"/>
      <c r="AW430" s="49"/>
      <c r="AX430" s="49"/>
      <c r="AY430" s="49"/>
      <c r="AZ430" s="49"/>
      <c r="BA430" s="49"/>
      <c r="BB430" s="49"/>
      <c r="BC430" s="49"/>
      <c r="BD430" s="49"/>
      <c r="BE430" s="49"/>
      <c r="BF430" s="49"/>
      <c r="BG430" s="49"/>
      <c r="BH430" s="49"/>
      <c r="BI430" s="49"/>
      <c r="BJ430" s="49"/>
      <c r="BK430" s="49"/>
      <c r="BL430" s="49"/>
      <c r="BM430" s="49"/>
      <c r="BN430" s="49"/>
      <c r="BO430" s="49"/>
      <c r="BP430" s="49"/>
      <c r="BQ430" s="49"/>
      <c r="BR430" s="49"/>
      <c r="BS430" s="49"/>
      <c r="BT430" s="49"/>
      <c r="BU430" s="49"/>
      <c r="BV430" s="49"/>
      <c r="BW430" s="49"/>
      <c r="BX430" s="49"/>
      <c r="BY430" s="49"/>
      <c r="BZ430" s="49"/>
    </row>
    <row r="431" spans="1:78" s="22" customFormat="1">
      <c r="A431" s="49"/>
      <c r="AK431" s="49"/>
      <c r="AL431" s="49"/>
      <c r="AM431" s="49"/>
      <c r="AN431" s="49"/>
      <c r="AO431" s="49"/>
      <c r="AP431" s="49"/>
      <c r="AQ431" s="49"/>
      <c r="AR431" s="49"/>
      <c r="AS431" s="49"/>
      <c r="AT431" s="49"/>
      <c r="AU431" s="49"/>
      <c r="AV431" s="49"/>
      <c r="AW431" s="49"/>
      <c r="AX431" s="49"/>
      <c r="AY431" s="49"/>
      <c r="AZ431" s="49"/>
      <c r="BA431" s="49"/>
      <c r="BB431" s="49"/>
      <c r="BC431" s="49"/>
      <c r="BD431" s="49"/>
      <c r="BE431" s="49"/>
      <c r="BF431" s="49"/>
      <c r="BG431" s="49"/>
      <c r="BH431" s="49"/>
      <c r="BI431" s="49"/>
      <c r="BJ431" s="49"/>
      <c r="BK431" s="49"/>
      <c r="BL431" s="49"/>
      <c r="BM431" s="49"/>
      <c r="BN431" s="49"/>
      <c r="BO431" s="49"/>
      <c r="BP431" s="49"/>
      <c r="BQ431" s="49"/>
      <c r="BR431" s="49"/>
      <c r="BS431" s="49"/>
      <c r="BT431" s="49"/>
      <c r="BU431" s="49"/>
      <c r="BV431" s="49"/>
      <c r="BW431" s="49"/>
      <c r="BX431" s="49"/>
      <c r="BY431" s="49"/>
      <c r="BZ431" s="49"/>
    </row>
    <row r="432" spans="1:78" s="22" customFormat="1">
      <c r="A432" s="49"/>
      <c r="AK432" s="49"/>
      <c r="AL432" s="49"/>
      <c r="AM432" s="49"/>
      <c r="AN432" s="49"/>
      <c r="AO432" s="49"/>
      <c r="AP432" s="49"/>
      <c r="AQ432" s="49"/>
      <c r="AR432" s="49"/>
      <c r="AS432" s="49"/>
      <c r="AT432" s="49"/>
      <c r="AU432" s="49"/>
      <c r="AV432" s="49"/>
      <c r="AW432" s="49"/>
      <c r="AX432" s="49"/>
      <c r="AY432" s="49"/>
      <c r="AZ432" s="49"/>
      <c r="BA432" s="49"/>
      <c r="BB432" s="49"/>
      <c r="BC432" s="49"/>
      <c r="BD432" s="49"/>
      <c r="BE432" s="49"/>
      <c r="BF432" s="49"/>
      <c r="BG432" s="49"/>
      <c r="BH432" s="49"/>
      <c r="BI432" s="49"/>
      <c r="BJ432" s="49"/>
      <c r="BK432" s="49"/>
      <c r="BL432" s="49"/>
      <c r="BM432" s="49"/>
      <c r="BN432" s="49"/>
      <c r="BO432" s="49"/>
      <c r="BP432" s="49"/>
      <c r="BQ432" s="49"/>
      <c r="BR432" s="49"/>
      <c r="BS432" s="49"/>
      <c r="BT432" s="49"/>
      <c r="BU432" s="49"/>
      <c r="BV432" s="49"/>
      <c r="BW432" s="49"/>
      <c r="BX432" s="49"/>
      <c r="BY432" s="49"/>
      <c r="BZ432" s="49"/>
    </row>
    <row r="433" spans="1:78" s="22" customFormat="1">
      <c r="A433" s="49"/>
      <c r="AK433" s="49"/>
      <c r="AL433" s="49"/>
      <c r="AM433" s="49"/>
      <c r="AN433" s="49"/>
      <c r="AO433" s="49"/>
      <c r="AP433" s="49"/>
      <c r="AQ433" s="49"/>
      <c r="AR433" s="49"/>
      <c r="AS433" s="49"/>
      <c r="AT433" s="49"/>
      <c r="AU433" s="49"/>
      <c r="AV433" s="49"/>
      <c r="AW433" s="49"/>
      <c r="AX433" s="49"/>
      <c r="AY433" s="49"/>
      <c r="AZ433" s="49"/>
      <c r="BA433" s="49"/>
      <c r="BB433" s="49"/>
      <c r="BC433" s="49"/>
      <c r="BD433" s="49"/>
      <c r="BE433" s="49"/>
      <c r="BF433" s="49"/>
      <c r="BG433" s="49"/>
      <c r="BH433" s="49"/>
      <c r="BI433" s="49"/>
      <c r="BJ433" s="49"/>
      <c r="BK433" s="49"/>
      <c r="BL433" s="49"/>
      <c r="BM433" s="49"/>
      <c r="BN433" s="49"/>
      <c r="BO433" s="49"/>
      <c r="BP433" s="49"/>
      <c r="BQ433" s="49"/>
      <c r="BR433" s="49"/>
      <c r="BS433" s="49"/>
      <c r="BT433" s="49"/>
      <c r="BU433" s="49"/>
      <c r="BV433" s="49"/>
      <c r="BW433" s="49"/>
      <c r="BX433" s="49"/>
      <c r="BY433" s="49"/>
      <c r="BZ433" s="49"/>
    </row>
    <row r="434" spans="1:78" s="22" customFormat="1">
      <c r="A434" s="49"/>
      <c r="AK434" s="49"/>
      <c r="AL434" s="49"/>
      <c r="AM434" s="49"/>
      <c r="AN434" s="49"/>
      <c r="AO434" s="49"/>
      <c r="AP434" s="49"/>
      <c r="AQ434" s="49"/>
      <c r="AR434" s="49"/>
      <c r="AS434" s="49"/>
      <c r="AT434" s="49"/>
      <c r="AU434" s="49"/>
      <c r="AV434" s="49"/>
      <c r="AW434" s="49"/>
      <c r="AX434" s="49"/>
      <c r="AY434" s="49"/>
      <c r="AZ434" s="49"/>
      <c r="BA434" s="49"/>
      <c r="BB434" s="49"/>
      <c r="BC434" s="49"/>
      <c r="BD434" s="49"/>
      <c r="BE434" s="49"/>
      <c r="BF434" s="49"/>
      <c r="BG434" s="49"/>
      <c r="BH434" s="49"/>
      <c r="BI434" s="49"/>
      <c r="BJ434" s="49"/>
      <c r="BK434" s="49"/>
      <c r="BL434" s="49"/>
      <c r="BM434" s="49"/>
      <c r="BN434" s="49"/>
      <c r="BO434" s="49"/>
      <c r="BP434" s="49"/>
      <c r="BQ434" s="49"/>
      <c r="BR434" s="49"/>
      <c r="BS434" s="49"/>
      <c r="BT434" s="49"/>
      <c r="BU434" s="49"/>
      <c r="BV434" s="49"/>
      <c r="BW434" s="49"/>
      <c r="BX434" s="49"/>
      <c r="BY434" s="49"/>
      <c r="BZ434" s="49"/>
    </row>
    <row r="435" spans="1:78" s="22" customFormat="1">
      <c r="A435" s="49"/>
      <c r="AK435" s="49"/>
      <c r="AL435" s="49"/>
      <c r="AM435" s="49"/>
      <c r="AN435" s="49"/>
      <c r="AO435" s="49"/>
      <c r="AP435" s="49"/>
      <c r="AQ435" s="49"/>
      <c r="AR435" s="49"/>
      <c r="AS435" s="49"/>
      <c r="AT435" s="49"/>
      <c r="AU435" s="49"/>
      <c r="AV435" s="49"/>
      <c r="AW435" s="49"/>
      <c r="AX435" s="49"/>
      <c r="AY435" s="49"/>
      <c r="AZ435" s="49"/>
      <c r="BA435" s="49"/>
      <c r="BB435" s="49"/>
      <c r="BC435" s="49"/>
      <c r="BD435" s="49"/>
      <c r="BE435" s="49"/>
      <c r="BF435" s="49"/>
      <c r="BG435" s="49"/>
      <c r="BH435" s="49"/>
      <c r="BI435" s="49"/>
      <c r="BJ435" s="49"/>
      <c r="BK435" s="49"/>
      <c r="BL435" s="49"/>
      <c r="BM435" s="49"/>
      <c r="BN435" s="49"/>
      <c r="BO435" s="49"/>
      <c r="BP435" s="49"/>
      <c r="BQ435" s="49"/>
      <c r="BR435" s="49"/>
      <c r="BS435" s="49"/>
      <c r="BT435" s="49"/>
      <c r="BU435" s="49"/>
      <c r="BV435" s="49"/>
      <c r="BW435" s="49"/>
      <c r="BX435" s="49"/>
      <c r="BY435" s="49"/>
      <c r="BZ435" s="49"/>
    </row>
    <row r="436" spans="1:78" s="22" customFormat="1">
      <c r="A436" s="49"/>
      <c r="AK436" s="49"/>
      <c r="AL436" s="49"/>
      <c r="AM436" s="49"/>
      <c r="AN436" s="49"/>
      <c r="AO436" s="49"/>
      <c r="AP436" s="49"/>
      <c r="AQ436" s="49"/>
      <c r="AR436" s="49"/>
      <c r="AS436" s="49"/>
      <c r="AT436" s="49"/>
      <c r="AU436" s="49"/>
      <c r="AV436" s="49"/>
      <c r="AW436" s="49"/>
      <c r="AX436" s="49"/>
      <c r="AY436" s="49"/>
      <c r="AZ436" s="49"/>
      <c r="BA436" s="49"/>
      <c r="BB436" s="49"/>
      <c r="BC436" s="49"/>
      <c r="BD436" s="49"/>
      <c r="BE436" s="49"/>
      <c r="BF436" s="49"/>
      <c r="BG436" s="49"/>
      <c r="BH436" s="49"/>
      <c r="BI436" s="49"/>
      <c r="BJ436" s="49"/>
      <c r="BK436" s="49"/>
      <c r="BL436" s="49"/>
      <c r="BM436" s="49"/>
      <c r="BN436" s="49"/>
      <c r="BO436" s="49"/>
      <c r="BP436" s="49"/>
      <c r="BQ436" s="49"/>
      <c r="BR436" s="49"/>
      <c r="BS436" s="49"/>
      <c r="BT436" s="49"/>
      <c r="BU436" s="49"/>
      <c r="BV436" s="49"/>
      <c r="BW436" s="49"/>
      <c r="BX436" s="49"/>
      <c r="BY436" s="49"/>
      <c r="BZ436" s="49"/>
    </row>
    <row r="437" spans="1:78" s="22" customFormat="1">
      <c r="A437" s="49"/>
      <c r="AK437" s="49"/>
      <c r="AL437" s="49"/>
      <c r="AM437" s="49"/>
      <c r="AN437" s="49"/>
      <c r="AO437" s="49"/>
      <c r="AP437" s="49"/>
      <c r="AQ437" s="49"/>
      <c r="AR437" s="49"/>
      <c r="AS437" s="49"/>
      <c r="AT437" s="49"/>
      <c r="AU437" s="49"/>
      <c r="AV437" s="49"/>
      <c r="AW437" s="49"/>
      <c r="AX437" s="49"/>
      <c r="AY437" s="49"/>
      <c r="AZ437" s="49"/>
      <c r="BA437" s="49"/>
      <c r="BB437" s="49"/>
      <c r="BC437" s="49"/>
      <c r="BD437" s="49"/>
      <c r="BE437" s="49"/>
      <c r="BF437" s="49"/>
      <c r="BG437" s="49"/>
      <c r="BH437" s="49"/>
      <c r="BI437" s="49"/>
      <c r="BJ437" s="49"/>
      <c r="BK437" s="49"/>
      <c r="BL437" s="49"/>
      <c r="BM437" s="49"/>
      <c r="BN437" s="49"/>
      <c r="BO437" s="49"/>
      <c r="BP437" s="49"/>
      <c r="BQ437" s="49"/>
      <c r="BR437" s="49"/>
      <c r="BS437" s="49"/>
      <c r="BT437" s="49"/>
      <c r="BU437" s="49"/>
      <c r="BV437" s="49"/>
      <c r="BW437" s="49"/>
      <c r="BX437" s="49"/>
      <c r="BY437" s="49"/>
      <c r="BZ437" s="49"/>
    </row>
    <row r="438" spans="1:78" s="22" customFormat="1">
      <c r="A438" s="49"/>
      <c r="AK438" s="49"/>
      <c r="AL438" s="49"/>
      <c r="AM438" s="49"/>
      <c r="AN438" s="49"/>
      <c r="AO438" s="49"/>
      <c r="AP438" s="49"/>
      <c r="AQ438" s="49"/>
      <c r="AR438" s="49"/>
      <c r="AS438" s="49"/>
      <c r="AT438" s="49"/>
      <c r="AU438" s="49"/>
      <c r="AV438" s="49"/>
      <c r="AW438" s="49"/>
      <c r="AX438" s="49"/>
      <c r="AY438" s="49"/>
      <c r="AZ438" s="49"/>
      <c r="BA438" s="49"/>
      <c r="BB438" s="49"/>
      <c r="BC438" s="49"/>
      <c r="BD438" s="49"/>
      <c r="BE438" s="49"/>
      <c r="BF438" s="49"/>
      <c r="BG438" s="49"/>
      <c r="BH438" s="49"/>
      <c r="BI438" s="49"/>
      <c r="BJ438" s="49"/>
      <c r="BK438" s="49"/>
      <c r="BL438" s="49"/>
      <c r="BM438" s="49"/>
      <c r="BN438" s="49"/>
      <c r="BO438" s="49"/>
      <c r="BP438" s="49"/>
      <c r="BQ438" s="49"/>
      <c r="BR438" s="49"/>
      <c r="BS438" s="49"/>
      <c r="BT438" s="49"/>
      <c r="BU438" s="49"/>
      <c r="BV438" s="49"/>
      <c r="BW438" s="49"/>
      <c r="BX438" s="49"/>
      <c r="BY438" s="49"/>
      <c r="BZ438" s="49"/>
    </row>
    <row r="439" spans="1:78" s="22" customFormat="1">
      <c r="A439" s="49"/>
      <c r="AK439" s="49"/>
      <c r="AL439" s="49"/>
      <c r="AM439" s="49"/>
      <c r="AN439" s="49"/>
      <c r="AO439" s="49"/>
      <c r="AP439" s="49"/>
      <c r="AQ439" s="49"/>
      <c r="AR439" s="49"/>
      <c r="AS439" s="49"/>
      <c r="AT439" s="49"/>
      <c r="AU439" s="49"/>
      <c r="AV439" s="49"/>
      <c r="AW439" s="49"/>
      <c r="AX439" s="49"/>
      <c r="AY439" s="49"/>
      <c r="AZ439" s="49"/>
      <c r="BA439" s="49"/>
      <c r="BB439" s="49"/>
      <c r="BC439" s="49"/>
      <c r="BD439" s="49"/>
      <c r="BE439" s="49"/>
      <c r="BF439" s="49"/>
      <c r="BG439" s="49"/>
      <c r="BH439" s="49"/>
      <c r="BI439" s="49"/>
      <c r="BJ439" s="49"/>
      <c r="BK439" s="49"/>
      <c r="BL439" s="49"/>
      <c r="BM439" s="49"/>
      <c r="BN439" s="49"/>
      <c r="BO439" s="49"/>
      <c r="BP439" s="49"/>
      <c r="BQ439" s="49"/>
      <c r="BR439" s="49"/>
      <c r="BS439" s="49"/>
      <c r="BT439" s="49"/>
      <c r="BU439" s="49"/>
      <c r="BV439" s="49"/>
      <c r="BW439" s="49"/>
      <c r="BX439" s="49"/>
      <c r="BY439" s="49"/>
      <c r="BZ439" s="49"/>
    </row>
    <row r="440" spans="1:78" s="22" customFormat="1">
      <c r="A440" s="49"/>
      <c r="AK440" s="49"/>
      <c r="AL440" s="49"/>
      <c r="AM440" s="49"/>
      <c r="AN440" s="49"/>
      <c r="AO440" s="49"/>
      <c r="AP440" s="49"/>
      <c r="AQ440" s="49"/>
      <c r="AR440" s="49"/>
      <c r="AS440" s="49"/>
      <c r="AT440" s="49"/>
      <c r="AU440" s="49"/>
      <c r="AV440" s="49"/>
      <c r="AW440" s="49"/>
      <c r="AX440" s="49"/>
      <c r="AY440" s="49"/>
      <c r="AZ440" s="49"/>
      <c r="BA440" s="49"/>
      <c r="BB440" s="49"/>
      <c r="BC440" s="49"/>
      <c r="BD440" s="49"/>
      <c r="BE440" s="49"/>
      <c r="BF440" s="49"/>
      <c r="BG440" s="49"/>
      <c r="BH440" s="49"/>
      <c r="BI440" s="49"/>
      <c r="BJ440" s="49"/>
      <c r="BK440" s="49"/>
      <c r="BL440" s="49"/>
      <c r="BM440" s="49"/>
      <c r="BN440" s="49"/>
      <c r="BO440" s="49"/>
      <c r="BP440" s="49"/>
      <c r="BQ440" s="49"/>
      <c r="BR440" s="49"/>
      <c r="BS440" s="49"/>
      <c r="BT440" s="49"/>
      <c r="BU440" s="49"/>
      <c r="BV440" s="49"/>
      <c r="BW440" s="49"/>
      <c r="BX440" s="49"/>
      <c r="BY440" s="49"/>
      <c r="BZ440" s="49"/>
    </row>
    <row r="441" spans="1:78" s="22" customFormat="1">
      <c r="A441" s="49"/>
      <c r="AK441" s="49"/>
      <c r="AL441" s="49"/>
      <c r="AM441" s="49"/>
      <c r="AN441" s="49"/>
      <c r="AO441" s="49"/>
      <c r="AP441" s="49"/>
      <c r="AQ441" s="49"/>
      <c r="AR441" s="49"/>
      <c r="AS441" s="49"/>
      <c r="AT441" s="49"/>
      <c r="AU441" s="49"/>
      <c r="AV441" s="49"/>
      <c r="AW441" s="49"/>
      <c r="AX441" s="49"/>
      <c r="AY441" s="49"/>
      <c r="AZ441" s="49"/>
      <c r="BA441" s="49"/>
      <c r="BB441" s="49"/>
      <c r="BC441" s="49"/>
      <c r="BD441" s="49"/>
      <c r="BE441" s="49"/>
      <c r="BF441" s="49"/>
      <c r="BG441" s="49"/>
      <c r="BH441" s="49"/>
      <c r="BI441" s="49"/>
      <c r="BJ441" s="49"/>
      <c r="BK441" s="49"/>
      <c r="BL441" s="49"/>
      <c r="BM441" s="49"/>
      <c r="BN441" s="49"/>
      <c r="BO441" s="49"/>
      <c r="BP441" s="49"/>
      <c r="BQ441" s="49"/>
      <c r="BR441" s="49"/>
      <c r="BS441" s="49"/>
      <c r="BT441" s="49"/>
      <c r="BU441" s="49"/>
      <c r="BV441" s="49"/>
      <c r="BW441" s="49"/>
      <c r="BX441" s="49"/>
      <c r="BY441" s="49"/>
      <c r="BZ441" s="49"/>
    </row>
    <row r="442" spans="1:78" s="22" customFormat="1">
      <c r="A442" s="49"/>
      <c r="AK442" s="49"/>
      <c r="AL442" s="49"/>
      <c r="AM442" s="49"/>
      <c r="AN442" s="49"/>
      <c r="AO442" s="49"/>
      <c r="AP442" s="49"/>
      <c r="AQ442" s="49"/>
      <c r="AR442" s="49"/>
      <c r="AS442" s="49"/>
      <c r="AT442" s="49"/>
      <c r="AU442" s="49"/>
      <c r="AV442" s="49"/>
      <c r="AW442" s="49"/>
      <c r="AX442" s="49"/>
      <c r="AY442" s="49"/>
      <c r="AZ442" s="49"/>
      <c r="BA442" s="49"/>
      <c r="BB442" s="49"/>
      <c r="BC442" s="49"/>
      <c r="BD442" s="49"/>
      <c r="BE442" s="49"/>
      <c r="BF442" s="49"/>
      <c r="BG442" s="49"/>
      <c r="BH442" s="49"/>
      <c r="BI442" s="49"/>
      <c r="BJ442" s="49"/>
      <c r="BK442" s="49"/>
      <c r="BL442" s="49"/>
      <c r="BM442" s="49"/>
      <c r="BN442" s="49"/>
      <c r="BO442" s="49"/>
      <c r="BP442" s="49"/>
      <c r="BQ442" s="49"/>
      <c r="BR442" s="49"/>
      <c r="BS442" s="49"/>
      <c r="BT442" s="49"/>
      <c r="BU442" s="49"/>
      <c r="BV442" s="49"/>
      <c r="BW442" s="49"/>
      <c r="BX442" s="49"/>
      <c r="BY442" s="49"/>
      <c r="BZ442" s="49"/>
    </row>
    <row r="443" spans="1:78" s="22" customFormat="1">
      <c r="A443" s="49"/>
      <c r="AK443" s="49"/>
      <c r="AL443" s="49"/>
      <c r="AM443" s="49"/>
      <c r="AN443" s="49"/>
      <c r="AO443" s="49"/>
      <c r="AP443" s="49"/>
      <c r="AQ443" s="49"/>
      <c r="AR443" s="49"/>
      <c r="AS443" s="49"/>
      <c r="AT443" s="49"/>
      <c r="AU443" s="49"/>
      <c r="AV443" s="49"/>
      <c r="AW443" s="49"/>
      <c r="AX443" s="49"/>
      <c r="AY443" s="49"/>
      <c r="AZ443" s="49"/>
      <c r="BA443" s="49"/>
      <c r="BB443" s="49"/>
      <c r="BC443" s="49"/>
      <c r="BD443" s="49"/>
      <c r="BE443" s="49"/>
      <c r="BF443" s="49"/>
      <c r="BG443" s="49"/>
      <c r="BH443" s="49"/>
      <c r="BI443" s="49"/>
      <c r="BJ443" s="49"/>
      <c r="BK443" s="49"/>
      <c r="BL443" s="49"/>
      <c r="BM443" s="49"/>
      <c r="BN443" s="49"/>
      <c r="BO443" s="49"/>
      <c r="BP443" s="49"/>
      <c r="BQ443" s="49"/>
      <c r="BR443" s="49"/>
      <c r="BS443" s="49"/>
      <c r="BT443" s="49"/>
      <c r="BU443" s="49"/>
      <c r="BV443" s="49"/>
      <c r="BW443" s="49"/>
      <c r="BX443" s="49"/>
      <c r="BY443" s="49"/>
      <c r="BZ443" s="49"/>
    </row>
    <row r="444" spans="1:78" s="22" customFormat="1">
      <c r="A444" s="49"/>
      <c r="AK444" s="49"/>
      <c r="AL444" s="49"/>
      <c r="AM444" s="49"/>
      <c r="AN444" s="49"/>
      <c r="AO444" s="49"/>
      <c r="AP444" s="49"/>
      <c r="AQ444" s="49"/>
      <c r="AR444" s="49"/>
      <c r="AS444" s="49"/>
      <c r="AT444" s="49"/>
      <c r="AU444" s="49"/>
      <c r="AV444" s="49"/>
      <c r="AW444" s="49"/>
      <c r="AX444" s="49"/>
      <c r="AY444" s="49"/>
      <c r="AZ444" s="49"/>
      <c r="BA444" s="49"/>
      <c r="BB444" s="49"/>
      <c r="BC444" s="49"/>
      <c r="BD444" s="49"/>
      <c r="BE444" s="49"/>
      <c r="BF444" s="49"/>
      <c r="BG444" s="49"/>
      <c r="BH444" s="49"/>
      <c r="BI444" s="49"/>
      <c r="BJ444" s="49"/>
      <c r="BK444" s="49"/>
      <c r="BL444" s="49"/>
      <c r="BM444" s="49"/>
      <c r="BN444" s="49"/>
      <c r="BO444" s="49"/>
      <c r="BP444" s="49"/>
      <c r="BQ444" s="49"/>
      <c r="BR444" s="49"/>
      <c r="BS444" s="49"/>
      <c r="BT444" s="49"/>
      <c r="BU444" s="49"/>
      <c r="BV444" s="49"/>
      <c r="BW444" s="49"/>
      <c r="BX444" s="49"/>
      <c r="BY444" s="49"/>
      <c r="BZ444" s="49"/>
    </row>
    <row r="445" spans="1:78" s="22" customFormat="1">
      <c r="A445" s="49"/>
      <c r="AK445" s="49"/>
      <c r="AL445" s="49"/>
      <c r="AM445" s="49"/>
      <c r="AN445" s="49"/>
      <c r="AO445" s="49"/>
      <c r="AP445" s="49"/>
      <c r="AQ445" s="49"/>
      <c r="AR445" s="49"/>
      <c r="AS445" s="49"/>
      <c r="AT445" s="49"/>
      <c r="AU445" s="49"/>
      <c r="AV445" s="49"/>
      <c r="AW445" s="49"/>
      <c r="AX445" s="49"/>
      <c r="AY445" s="49"/>
      <c r="AZ445" s="49"/>
      <c r="BA445" s="49"/>
      <c r="BB445" s="49"/>
      <c r="BC445" s="49"/>
      <c r="BD445" s="49"/>
      <c r="BE445" s="49"/>
      <c r="BF445" s="49"/>
      <c r="BG445" s="49"/>
      <c r="BH445" s="49"/>
      <c r="BI445" s="49"/>
      <c r="BJ445" s="49"/>
      <c r="BK445" s="49"/>
      <c r="BL445" s="49"/>
      <c r="BM445" s="49"/>
      <c r="BN445" s="49"/>
      <c r="BO445" s="49"/>
      <c r="BP445" s="49"/>
      <c r="BQ445" s="49"/>
      <c r="BR445" s="49"/>
      <c r="BS445" s="49"/>
      <c r="BT445" s="49"/>
      <c r="BU445" s="49"/>
      <c r="BV445" s="49"/>
      <c r="BW445" s="49"/>
      <c r="BX445" s="49"/>
      <c r="BY445" s="49"/>
      <c r="BZ445" s="49"/>
    </row>
    <row r="446" spans="1:78" s="22" customFormat="1">
      <c r="A446" s="49"/>
      <c r="AK446" s="49"/>
      <c r="AL446" s="49"/>
      <c r="AM446" s="49"/>
      <c r="AN446" s="49"/>
      <c r="AO446" s="49"/>
      <c r="AP446" s="49"/>
      <c r="AQ446" s="49"/>
      <c r="AR446" s="49"/>
      <c r="AS446" s="49"/>
      <c r="AT446" s="49"/>
      <c r="AU446" s="49"/>
      <c r="AV446" s="49"/>
      <c r="AW446" s="49"/>
      <c r="AX446" s="49"/>
      <c r="AY446" s="49"/>
      <c r="AZ446" s="49"/>
      <c r="BA446" s="49"/>
      <c r="BB446" s="49"/>
      <c r="BC446" s="49"/>
      <c r="BD446" s="49"/>
      <c r="BE446" s="49"/>
      <c r="BF446" s="49"/>
      <c r="BG446" s="49"/>
      <c r="BH446" s="49"/>
      <c r="BI446" s="49"/>
      <c r="BJ446" s="49"/>
      <c r="BK446" s="49"/>
      <c r="BL446" s="49"/>
      <c r="BM446" s="49"/>
      <c r="BN446" s="49"/>
      <c r="BO446" s="49"/>
      <c r="BP446" s="49"/>
      <c r="BQ446" s="49"/>
      <c r="BR446" s="49"/>
      <c r="BS446" s="49"/>
      <c r="BT446" s="49"/>
      <c r="BU446" s="49"/>
      <c r="BV446" s="49"/>
      <c r="BW446" s="49"/>
      <c r="BX446" s="49"/>
      <c r="BY446" s="49"/>
      <c r="BZ446" s="49"/>
    </row>
    <row r="447" spans="1:78" s="22" customFormat="1">
      <c r="A447" s="49"/>
      <c r="AK447" s="49"/>
      <c r="AL447" s="49"/>
      <c r="AM447" s="49"/>
      <c r="AN447" s="49"/>
      <c r="AO447" s="49"/>
      <c r="AP447" s="49"/>
      <c r="AQ447" s="49"/>
      <c r="AR447" s="49"/>
      <c r="AS447" s="49"/>
      <c r="AT447" s="49"/>
      <c r="AU447" s="49"/>
      <c r="AV447" s="49"/>
      <c r="AW447" s="49"/>
      <c r="AX447" s="49"/>
      <c r="AY447" s="49"/>
      <c r="AZ447" s="49"/>
      <c r="BA447" s="49"/>
      <c r="BB447" s="49"/>
      <c r="BC447" s="49"/>
      <c r="BD447" s="49"/>
      <c r="BE447" s="49"/>
      <c r="BF447" s="49"/>
      <c r="BG447" s="49"/>
      <c r="BH447" s="49"/>
      <c r="BI447" s="49"/>
      <c r="BJ447" s="49"/>
      <c r="BK447" s="49"/>
      <c r="BL447" s="49"/>
      <c r="BM447" s="49"/>
      <c r="BN447" s="49"/>
      <c r="BO447" s="49"/>
      <c r="BP447" s="49"/>
      <c r="BQ447" s="49"/>
      <c r="BR447" s="49"/>
      <c r="BS447" s="49"/>
      <c r="BT447" s="49"/>
      <c r="BU447" s="49"/>
      <c r="BV447" s="49"/>
      <c r="BW447" s="49"/>
      <c r="BX447" s="49"/>
      <c r="BY447" s="49"/>
      <c r="BZ447" s="49"/>
    </row>
    <row r="448" spans="1:78" s="22" customFormat="1">
      <c r="A448" s="49"/>
      <c r="AK448" s="49"/>
      <c r="AL448" s="49"/>
      <c r="AM448" s="49"/>
      <c r="AN448" s="49"/>
      <c r="AO448" s="49"/>
      <c r="AP448" s="49"/>
      <c r="AQ448" s="49"/>
      <c r="AR448" s="49"/>
      <c r="AS448" s="49"/>
      <c r="AT448" s="49"/>
      <c r="AU448" s="49"/>
      <c r="AV448" s="49"/>
      <c r="AW448" s="49"/>
      <c r="AX448" s="49"/>
      <c r="AY448" s="49"/>
      <c r="AZ448" s="49"/>
      <c r="BA448" s="49"/>
      <c r="BB448" s="49"/>
      <c r="BC448" s="49"/>
      <c r="BD448" s="49"/>
      <c r="BE448" s="49"/>
      <c r="BF448" s="49"/>
      <c r="BG448" s="49"/>
      <c r="BH448" s="49"/>
      <c r="BI448" s="49"/>
      <c r="BJ448" s="49"/>
      <c r="BK448" s="49"/>
      <c r="BL448" s="49"/>
      <c r="BM448" s="49"/>
      <c r="BN448" s="49"/>
      <c r="BO448" s="49"/>
      <c r="BP448" s="49"/>
      <c r="BQ448" s="49"/>
      <c r="BR448" s="49"/>
      <c r="BS448" s="49"/>
      <c r="BT448" s="49"/>
      <c r="BU448" s="49"/>
      <c r="BV448" s="49"/>
      <c r="BW448" s="49"/>
      <c r="BX448" s="49"/>
      <c r="BY448" s="49"/>
      <c r="BZ448" s="49"/>
    </row>
    <row r="449" spans="1:78" s="22" customFormat="1">
      <c r="A449" s="49"/>
      <c r="AK449" s="49"/>
      <c r="AL449" s="49"/>
      <c r="AM449" s="49"/>
      <c r="AN449" s="49"/>
      <c r="AO449" s="49"/>
      <c r="AP449" s="49"/>
      <c r="AQ449" s="49"/>
      <c r="AR449" s="49"/>
      <c r="AS449" s="49"/>
      <c r="AT449" s="49"/>
      <c r="AU449" s="49"/>
      <c r="AV449" s="49"/>
      <c r="AW449" s="49"/>
      <c r="AX449" s="49"/>
      <c r="AY449" s="49"/>
      <c r="AZ449" s="49"/>
      <c r="BA449" s="49"/>
      <c r="BB449" s="49"/>
      <c r="BC449" s="49"/>
      <c r="BD449" s="49"/>
      <c r="BE449" s="49"/>
      <c r="BF449" s="49"/>
      <c r="BG449" s="49"/>
      <c r="BH449" s="49"/>
      <c r="BI449" s="49"/>
      <c r="BJ449" s="49"/>
      <c r="BK449" s="49"/>
      <c r="BL449" s="49"/>
      <c r="BM449" s="49"/>
      <c r="BN449" s="49"/>
      <c r="BO449" s="49"/>
      <c r="BP449" s="49"/>
      <c r="BQ449" s="49"/>
      <c r="BR449" s="49"/>
      <c r="BS449" s="49"/>
      <c r="BT449" s="49"/>
      <c r="BU449" s="49"/>
      <c r="BV449" s="49"/>
      <c r="BW449" s="49"/>
      <c r="BX449" s="49"/>
      <c r="BY449" s="49"/>
      <c r="BZ449" s="49"/>
    </row>
    <row r="450" spans="1:78" s="22" customFormat="1">
      <c r="A450" s="49"/>
      <c r="AK450" s="49"/>
      <c r="AL450" s="49"/>
      <c r="AM450" s="49"/>
      <c r="AN450" s="49"/>
      <c r="AO450" s="49"/>
      <c r="AP450" s="49"/>
      <c r="AQ450" s="49"/>
      <c r="AR450" s="49"/>
      <c r="AS450" s="49"/>
      <c r="AT450" s="49"/>
      <c r="AU450" s="49"/>
      <c r="AV450" s="49"/>
      <c r="AW450" s="49"/>
      <c r="AX450" s="49"/>
      <c r="AY450" s="49"/>
      <c r="AZ450" s="49"/>
      <c r="BA450" s="49"/>
      <c r="BB450" s="49"/>
      <c r="BC450" s="49"/>
      <c r="BD450" s="49"/>
      <c r="BE450" s="49"/>
      <c r="BF450" s="49"/>
      <c r="BG450" s="49"/>
      <c r="BH450" s="49"/>
      <c r="BI450" s="49"/>
      <c r="BJ450" s="49"/>
      <c r="BK450" s="49"/>
      <c r="BL450" s="49"/>
      <c r="BM450" s="49"/>
      <c r="BN450" s="49"/>
      <c r="BO450" s="49"/>
      <c r="BP450" s="49"/>
      <c r="BQ450" s="49"/>
      <c r="BR450" s="49"/>
      <c r="BS450" s="49"/>
      <c r="BT450" s="49"/>
      <c r="BU450" s="49"/>
      <c r="BV450" s="49"/>
      <c r="BW450" s="49"/>
      <c r="BX450" s="49"/>
      <c r="BY450" s="49"/>
      <c r="BZ450" s="49"/>
    </row>
    <row r="451" spans="1:78" s="22" customFormat="1">
      <c r="A451" s="49"/>
      <c r="AK451" s="49"/>
      <c r="AL451" s="49"/>
      <c r="AM451" s="49"/>
      <c r="AN451" s="49"/>
      <c r="AO451" s="49"/>
      <c r="AP451" s="49"/>
      <c r="AQ451" s="49"/>
      <c r="AR451" s="49"/>
      <c r="AS451" s="49"/>
      <c r="AT451" s="49"/>
      <c r="AU451" s="49"/>
      <c r="AV451" s="49"/>
      <c r="AW451" s="49"/>
      <c r="AX451" s="49"/>
      <c r="AY451" s="49"/>
      <c r="AZ451" s="49"/>
      <c r="BA451" s="49"/>
      <c r="BB451" s="49"/>
      <c r="BC451" s="49"/>
      <c r="BD451" s="49"/>
      <c r="BE451" s="49"/>
      <c r="BF451" s="49"/>
      <c r="BG451" s="49"/>
      <c r="BH451" s="49"/>
      <c r="BI451" s="49"/>
      <c r="BJ451" s="49"/>
      <c r="BK451" s="49"/>
      <c r="BL451" s="49"/>
      <c r="BM451" s="49"/>
      <c r="BN451" s="49"/>
      <c r="BO451" s="49"/>
      <c r="BP451" s="49"/>
      <c r="BQ451" s="49"/>
      <c r="BR451" s="49"/>
      <c r="BS451" s="49"/>
      <c r="BT451" s="49"/>
      <c r="BU451" s="49"/>
      <c r="BV451" s="49"/>
      <c r="BW451" s="49"/>
      <c r="BX451" s="49"/>
      <c r="BY451" s="49"/>
      <c r="BZ451" s="49"/>
    </row>
    <row r="452" spans="1:78" s="22" customFormat="1">
      <c r="A452" s="49"/>
      <c r="AK452" s="49"/>
      <c r="AL452" s="49"/>
      <c r="AM452" s="49"/>
      <c r="AN452" s="49"/>
      <c r="AO452" s="49"/>
      <c r="AP452" s="49"/>
      <c r="AQ452" s="49"/>
      <c r="AR452" s="49"/>
      <c r="AS452" s="49"/>
      <c r="AT452" s="49"/>
      <c r="AU452" s="49"/>
      <c r="AV452" s="49"/>
      <c r="AW452" s="49"/>
      <c r="AX452" s="49"/>
      <c r="AY452" s="49"/>
      <c r="AZ452" s="49"/>
      <c r="BA452" s="49"/>
      <c r="BB452" s="49"/>
      <c r="BC452" s="49"/>
      <c r="BD452" s="49"/>
      <c r="BE452" s="49"/>
      <c r="BF452" s="49"/>
      <c r="BG452" s="49"/>
      <c r="BH452" s="49"/>
      <c r="BI452" s="49"/>
      <c r="BJ452" s="49"/>
      <c r="BK452" s="49"/>
      <c r="BL452" s="49"/>
      <c r="BM452" s="49"/>
      <c r="BN452" s="49"/>
      <c r="BO452" s="49"/>
      <c r="BP452" s="49"/>
      <c r="BQ452" s="49"/>
      <c r="BR452" s="49"/>
      <c r="BS452" s="49"/>
      <c r="BT452" s="49"/>
      <c r="BU452" s="49"/>
      <c r="BV452" s="49"/>
      <c r="BW452" s="49"/>
      <c r="BX452" s="49"/>
      <c r="BY452" s="49"/>
      <c r="BZ452" s="49"/>
    </row>
    <row r="453" spans="1:78" s="22" customFormat="1">
      <c r="A453" s="49"/>
      <c r="AK453" s="49"/>
      <c r="AL453" s="49"/>
      <c r="AM453" s="49"/>
      <c r="AN453" s="49"/>
      <c r="AO453" s="49"/>
      <c r="AP453" s="49"/>
      <c r="AQ453" s="49"/>
      <c r="AR453" s="49"/>
      <c r="AS453" s="49"/>
      <c r="AT453" s="49"/>
      <c r="AU453" s="49"/>
      <c r="AV453" s="49"/>
      <c r="AW453" s="49"/>
      <c r="AX453" s="49"/>
      <c r="AY453" s="49"/>
      <c r="AZ453" s="49"/>
      <c r="BA453" s="49"/>
      <c r="BB453" s="49"/>
      <c r="BC453" s="49"/>
      <c r="BD453" s="49"/>
      <c r="BE453" s="49"/>
      <c r="BF453" s="49"/>
      <c r="BG453" s="49"/>
      <c r="BH453" s="49"/>
      <c r="BI453" s="49"/>
      <c r="BJ453" s="49"/>
      <c r="BK453" s="49"/>
      <c r="BL453" s="49"/>
      <c r="BM453" s="49"/>
      <c r="BN453" s="49"/>
      <c r="BO453" s="49"/>
      <c r="BP453" s="49"/>
      <c r="BQ453" s="49"/>
      <c r="BR453" s="49"/>
      <c r="BS453" s="49"/>
      <c r="BT453" s="49"/>
      <c r="BU453" s="49"/>
      <c r="BV453" s="49"/>
      <c r="BW453" s="49"/>
      <c r="BX453" s="49"/>
      <c r="BY453" s="49"/>
      <c r="BZ453" s="49"/>
    </row>
    <row r="454" spans="1:78" s="22" customFormat="1">
      <c r="A454" s="49"/>
      <c r="AK454" s="49"/>
      <c r="AL454" s="49"/>
      <c r="AM454" s="49"/>
      <c r="AN454" s="49"/>
      <c r="AO454" s="49"/>
      <c r="AP454" s="49"/>
      <c r="AQ454" s="49"/>
      <c r="AR454" s="49"/>
      <c r="AS454" s="49"/>
      <c r="AT454" s="49"/>
      <c r="AU454" s="49"/>
      <c r="AV454" s="49"/>
      <c r="AW454" s="49"/>
      <c r="AX454" s="49"/>
      <c r="AY454" s="49"/>
      <c r="AZ454" s="49"/>
      <c r="BA454" s="49"/>
      <c r="BB454" s="49"/>
      <c r="BC454" s="49"/>
      <c r="BD454" s="49"/>
      <c r="BE454" s="49"/>
      <c r="BF454" s="49"/>
      <c r="BG454" s="49"/>
      <c r="BH454" s="49"/>
      <c r="BI454" s="49"/>
      <c r="BJ454" s="49"/>
      <c r="BK454" s="49"/>
      <c r="BL454" s="49"/>
      <c r="BM454" s="49"/>
      <c r="BN454" s="49"/>
      <c r="BO454" s="49"/>
      <c r="BP454" s="49"/>
      <c r="BQ454" s="49"/>
      <c r="BR454" s="49"/>
      <c r="BS454" s="49"/>
      <c r="BT454" s="49"/>
      <c r="BU454" s="49"/>
      <c r="BV454" s="49"/>
      <c r="BW454" s="49"/>
      <c r="BX454" s="49"/>
      <c r="BY454" s="49"/>
      <c r="BZ454" s="49"/>
    </row>
    <row r="455" spans="1:78" s="22" customFormat="1">
      <c r="A455" s="49"/>
      <c r="AK455" s="49"/>
      <c r="AL455" s="49"/>
      <c r="AM455" s="49"/>
      <c r="AN455" s="49"/>
      <c r="AO455" s="49"/>
      <c r="AP455" s="49"/>
      <c r="AQ455" s="49"/>
      <c r="AR455" s="49"/>
      <c r="AS455" s="49"/>
      <c r="AT455" s="49"/>
      <c r="AU455" s="49"/>
      <c r="AV455" s="49"/>
      <c r="AW455" s="49"/>
      <c r="AX455" s="49"/>
      <c r="AY455" s="49"/>
      <c r="AZ455" s="49"/>
      <c r="BA455" s="49"/>
      <c r="BB455" s="49"/>
      <c r="BC455" s="49"/>
      <c r="BD455" s="49"/>
      <c r="BE455" s="49"/>
      <c r="BF455" s="49"/>
      <c r="BG455" s="49"/>
      <c r="BH455" s="49"/>
      <c r="BI455" s="49"/>
      <c r="BJ455" s="49"/>
      <c r="BK455" s="49"/>
      <c r="BL455" s="49"/>
      <c r="BM455" s="49"/>
      <c r="BN455" s="49"/>
      <c r="BO455" s="49"/>
      <c r="BP455" s="49"/>
      <c r="BQ455" s="49"/>
      <c r="BR455" s="49"/>
      <c r="BS455" s="49"/>
      <c r="BT455" s="49"/>
      <c r="BU455" s="49"/>
      <c r="BV455" s="49"/>
      <c r="BW455" s="49"/>
      <c r="BX455" s="49"/>
      <c r="BY455" s="49"/>
      <c r="BZ455" s="49"/>
    </row>
    <row r="456" spans="1:78" s="22" customFormat="1">
      <c r="A456" s="49"/>
      <c r="AK456" s="49"/>
      <c r="AL456" s="49"/>
      <c r="AM456" s="49"/>
      <c r="AN456" s="49"/>
      <c r="AO456" s="49"/>
      <c r="AP456" s="49"/>
      <c r="AQ456" s="49"/>
      <c r="AR456" s="49"/>
      <c r="AS456" s="49"/>
      <c r="AT456" s="49"/>
      <c r="AU456" s="49"/>
      <c r="AV456" s="49"/>
      <c r="AW456" s="49"/>
      <c r="AX456" s="49"/>
      <c r="AY456" s="49"/>
      <c r="AZ456" s="49"/>
      <c r="BA456" s="49"/>
      <c r="BB456" s="49"/>
      <c r="BC456" s="49"/>
      <c r="BD456" s="49"/>
      <c r="BE456" s="49"/>
      <c r="BF456" s="49"/>
      <c r="BG456" s="49"/>
      <c r="BH456" s="49"/>
      <c r="BI456" s="49"/>
      <c r="BJ456" s="49"/>
      <c r="BK456" s="49"/>
      <c r="BL456" s="49"/>
      <c r="BM456" s="49"/>
      <c r="BN456" s="49"/>
      <c r="BO456" s="49"/>
      <c r="BP456" s="49"/>
      <c r="BQ456" s="49"/>
      <c r="BR456" s="49"/>
      <c r="BS456" s="49"/>
      <c r="BT456" s="49"/>
      <c r="BU456" s="49"/>
      <c r="BV456" s="49"/>
      <c r="BW456" s="49"/>
      <c r="BX456" s="49"/>
      <c r="BY456" s="49"/>
      <c r="BZ456" s="49"/>
    </row>
    <row r="457" spans="1:78" s="22" customFormat="1">
      <c r="A457" s="49"/>
      <c r="AK457" s="49"/>
      <c r="AL457" s="49"/>
      <c r="AM457" s="49"/>
      <c r="AN457" s="49"/>
      <c r="AO457" s="49"/>
      <c r="AP457" s="49"/>
      <c r="AQ457" s="49"/>
      <c r="AR457" s="49"/>
      <c r="AS457" s="49"/>
      <c r="AT457" s="49"/>
      <c r="AU457" s="49"/>
      <c r="AV457" s="49"/>
      <c r="AW457" s="49"/>
      <c r="AX457" s="49"/>
      <c r="AY457" s="49"/>
      <c r="AZ457" s="49"/>
      <c r="BA457" s="49"/>
      <c r="BB457" s="49"/>
      <c r="BC457" s="49"/>
      <c r="BD457" s="49"/>
      <c r="BE457" s="49"/>
      <c r="BF457" s="49"/>
      <c r="BG457" s="49"/>
      <c r="BH457" s="49"/>
      <c r="BI457" s="49"/>
      <c r="BJ457" s="49"/>
      <c r="BK457" s="49"/>
      <c r="BL457" s="49"/>
      <c r="BM457" s="49"/>
      <c r="BN457" s="49"/>
      <c r="BO457" s="49"/>
      <c r="BP457" s="49"/>
      <c r="BQ457" s="49"/>
      <c r="BR457" s="49"/>
      <c r="BS457" s="49"/>
      <c r="BT457" s="49"/>
      <c r="BU457" s="49"/>
      <c r="BV457" s="49"/>
      <c r="BW457" s="49"/>
      <c r="BX457" s="49"/>
      <c r="BY457" s="49"/>
      <c r="BZ457" s="49"/>
    </row>
    <row r="458" spans="1:78" s="22" customFormat="1">
      <c r="A458" s="49"/>
      <c r="AK458" s="49"/>
      <c r="AL458" s="49"/>
      <c r="AM458" s="49"/>
      <c r="AN458" s="49"/>
      <c r="AO458" s="49"/>
      <c r="AP458" s="49"/>
      <c r="AQ458" s="49"/>
      <c r="AR458" s="49"/>
      <c r="AS458" s="49"/>
      <c r="AT458" s="49"/>
      <c r="AU458" s="49"/>
      <c r="AV458" s="49"/>
      <c r="AW458" s="49"/>
      <c r="AX458" s="49"/>
      <c r="AY458" s="49"/>
      <c r="AZ458" s="49"/>
      <c r="BA458" s="49"/>
      <c r="BB458" s="49"/>
      <c r="BC458" s="49"/>
      <c r="BD458" s="49"/>
      <c r="BE458" s="49"/>
      <c r="BF458" s="49"/>
      <c r="BG458" s="49"/>
      <c r="BH458" s="49"/>
      <c r="BI458" s="49"/>
      <c r="BJ458" s="49"/>
      <c r="BK458" s="49"/>
      <c r="BL458" s="49"/>
      <c r="BM458" s="49"/>
      <c r="BN458" s="49"/>
      <c r="BO458" s="49"/>
      <c r="BP458" s="49"/>
      <c r="BQ458" s="49"/>
      <c r="BR458" s="49"/>
      <c r="BS458" s="49"/>
      <c r="BT458" s="49"/>
      <c r="BU458" s="49"/>
      <c r="BV458" s="49"/>
      <c r="BW458" s="49"/>
      <c r="BX458" s="49"/>
      <c r="BY458" s="49"/>
      <c r="BZ458" s="49"/>
    </row>
    <row r="459" spans="1:78" s="22" customFormat="1">
      <c r="A459" s="49"/>
      <c r="AK459" s="49"/>
      <c r="AL459" s="49"/>
      <c r="AM459" s="49"/>
      <c r="AN459" s="49"/>
      <c r="AO459" s="49"/>
      <c r="AP459" s="49"/>
      <c r="AQ459" s="49"/>
      <c r="AR459" s="49"/>
      <c r="AS459" s="49"/>
      <c r="AT459" s="49"/>
      <c r="AU459" s="49"/>
      <c r="AV459" s="49"/>
      <c r="AW459" s="49"/>
      <c r="AX459" s="49"/>
      <c r="AY459" s="49"/>
      <c r="AZ459" s="49"/>
      <c r="BA459" s="49"/>
      <c r="BB459" s="49"/>
      <c r="BC459" s="49"/>
      <c r="BD459" s="49"/>
      <c r="BE459" s="49"/>
      <c r="BF459" s="49"/>
      <c r="BG459" s="49"/>
      <c r="BH459" s="49"/>
      <c r="BI459" s="49"/>
      <c r="BJ459" s="49"/>
      <c r="BK459" s="49"/>
      <c r="BL459" s="49"/>
      <c r="BM459" s="49"/>
      <c r="BN459" s="49"/>
      <c r="BO459" s="49"/>
      <c r="BP459" s="49"/>
      <c r="BQ459" s="49"/>
      <c r="BR459" s="49"/>
      <c r="BS459" s="49"/>
      <c r="BT459" s="49"/>
      <c r="BU459" s="49"/>
      <c r="BV459" s="49"/>
      <c r="BW459" s="49"/>
      <c r="BX459" s="49"/>
      <c r="BY459" s="49"/>
      <c r="BZ459" s="49"/>
    </row>
    <row r="460" spans="1:78" s="22" customFormat="1">
      <c r="A460" s="49"/>
      <c r="AK460" s="49"/>
      <c r="AL460" s="49"/>
      <c r="AM460" s="49"/>
      <c r="AN460" s="49"/>
      <c r="AO460" s="49"/>
      <c r="AP460" s="49"/>
      <c r="AQ460" s="49"/>
      <c r="AR460" s="49"/>
      <c r="AS460" s="49"/>
      <c r="AT460" s="49"/>
      <c r="AU460" s="49"/>
      <c r="AV460" s="49"/>
      <c r="AW460" s="49"/>
      <c r="AX460" s="49"/>
      <c r="AY460" s="49"/>
      <c r="AZ460" s="49"/>
      <c r="BA460" s="49"/>
      <c r="BB460" s="49"/>
      <c r="BC460" s="49"/>
      <c r="BD460" s="49"/>
      <c r="BE460" s="49"/>
      <c r="BF460" s="49"/>
      <c r="BG460" s="49"/>
      <c r="BH460" s="49"/>
      <c r="BI460" s="49"/>
      <c r="BJ460" s="49"/>
      <c r="BK460" s="49"/>
      <c r="BL460" s="49"/>
      <c r="BM460" s="49"/>
      <c r="BN460" s="49"/>
      <c r="BO460" s="49"/>
      <c r="BP460" s="49"/>
      <c r="BQ460" s="49"/>
      <c r="BR460" s="49"/>
      <c r="BS460" s="49"/>
      <c r="BT460" s="49"/>
      <c r="BU460" s="49"/>
      <c r="BV460" s="49"/>
      <c r="BW460" s="49"/>
      <c r="BX460" s="49"/>
      <c r="BY460" s="49"/>
      <c r="BZ460" s="49"/>
    </row>
    <row r="461" spans="1:78" s="22" customFormat="1">
      <c r="A461" s="49"/>
      <c r="AK461" s="49"/>
      <c r="AL461" s="49"/>
      <c r="AM461" s="49"/>
      <c r="AN461" s="49"/>
      <c r="AO461" s="49"/>
      <c r="AP461" s="49"/>
      <c r="AQ461" s="49"/>
      <c r="AR461" s="49"/>
      <c r="AS461" s="49"/>
      <c r="AT461" s="49"/>
      <c r="AU461" s="49"/>
      <c r="AV461" s="49"/>
      <c r="AW461" s="49"/>
      <c r="AX461" s="49"/>
      <c r="AY461" s="49"/>
      <c r="AZ461" s="49"/>
      <c r="BA461" s="49"/>
      <c r="BB461" s="49"/>
      <c r="BC461" s="49"/>
      <c r="BD461" s="49"/>
      <c r="BE461" s="49"/>
      <c r="BF461" s="49"/>
      <c r="BG461" s="49"/>
      <c r="BH461" s="49"/>
      <c r="BI461" s="49"/>
      <c r="BJ461" s="49"/>
      <c r="BK461" s="49"/>
      <c r="BL461" s="49"/>
      <c r="BM461" s="49"/>
      <c r="BN461" s="49"/>
      <c r="BO461" s="49"/>
      <c r="BP461" s="49"/>
      <c r="BQ461" s="49"/>
      <c r="BR461" s="49"/>
      <c r="BS461" s="49"/>
      <c r="BT461" s="49"/>
      <c r="BU461" s="49"/>
      <c r="BV461" s="49"/>
      <c r="BW461" s="49"/>
      <c r="BX461" s="49"/>
      <c r="BY461" s="49"/>
      <c r="BZ461" s="49"/>
    </row>
    <row r="462" spans="1:78" s="22" customFormat="1">
      <c r="A462" s="49"/>
      <c r="AK462" s="49"/>
      <c r="AL462" s="49"/>
      <c r="AM462" s="49"/>
      <c r="AN462" s="49"/>
      <c r="AO462" s="49"/>
      <c r="AP462" s="49"/>
      <c r="AQ462" s="49"/>
      <c r="AR462" s="49"/>
      <c r="AS462" s="49"/>
      <c r="AT462" s="49"/>
      <c r="AU462" s="49"/>
      <c r="AV462" s="49"/>
      <c r="AW462" s="49"/>
      <c r="AX462" s="49"/>
      <c r="AY462" s="49"/>
      <c r="AZ462" s="49"/>
      <c r="BA462" s="49"/>
      <c r="BB462" s="49"/>
      <c r="BC462" s="49"/>
      <c r="BD462" s="49"/>
      <c r="BE462" s="49"/>
      <c r="BF462" s="49"/>
      <c r="BG462" s="49"/>
      <c r="BH462" s="49"/>
      <c r="BI462" s="49"/>
      <c r="BJ462" s="49"/>
      <c r="BK462" s="49"/>
      <c r="BL462" s="49"/>
      <c r="BM462" s="49"/>
      <c r="BN462" s="49"/>
      <c r="BO462" s="49"/>
      <c r="BP462" s="49"/>
      <c r="BQ462" s="49"/>
      <c r="BR462" s="49"/>
      <c r="BS462" s="49"/>
      <c r="BT462" s="49"/>
      <c r="BU462" s="49"/>
      <c r="BV462" s="49"/>
      <c r="BW462" s="49"/>
      <c r="BX462" s="49"/>
      <c r="BY462" s="49"/>
      <c r="BZ462" s="49"/>
    </row>
    <row r="463" spans="1:78" s="22" customFormat="1">
      <c r="A463" s="49"/>
      <c r="AK463" s="49"/>
      <c r="AL463" s="49"/>
      <c r="AM463" s="49"/>
      <c r="AN463" s="49"/>
      <c r="AO463" s="49"/>
      <c r="AP463" s="49"/>
      <c r="AQ463" s="49"/>
      <c r="AR463" s="49"/>
      <c r="AS463" s="49"/>
      <c r="AT463" s="49"/>
      <c r="AU463" s="49"/>
      <c r="AV463" s="49"/>
      <c r="AW463" s="49"/>
      <c r="AX463" s="49"/>
      <c r="AY463" s="49"/>
      <c r="AZ463" s="49"/>
      <c r="BA463" s="49"/>
      <c r="BB463" s="49"/>
      <c r="BC463" s="49"/>
      <c r="BD463" s="49"/>
      <c r="BE463" s="49"/>
      <c r="BF463" s="49"/>
      <c r="BG463" s="49"/>
      <c r="BH463" s="49"/>
      <c r="BI463" s="49"/>
      <c r="BJ463" s="49"/>
      <c r="BK463" s="49"/>
      <c r="BL463" s="49"/>
      <c r="BM463" s="49"/>
      <c r="BN463" s="49"/>
      <c r="BO463" s="49"/>
      <c r="BP463" s="49"/>
      <c r="BQ463" s="49"/>
      <c r="BR463" s="49"/>
      <c r="BS463" s="49"/>
      <c r="BT463" s="49"/>
      <c r="BU463" s="49"/>
      <c r="BV463" s="49"/>
      <c r="BW463" s="49"/>
      <c r="BX463" s="49"/>
      <c r="BY463" s="49"/>
      <c r="BZ463" s="49"/>
    </row>
    <row r="464" spans="1:78" s="22" customFormat="1">
      <c r="A464" s="49"/>
      <c r="AK464" s="49"/>
      <c r="AL464" s="49"/>
      <c r="AM464" s="49"/>
      <c r="AN464" s="49"/>
      <c r="AO464" s="49"/>
      <c r="AP464" s="49"/>
      <c r="AQ464" s="49"/>
      <c r="AR464" s="49"/>
      <c r="AS464" s="49"/>
      <c r="AT464" s="49"/>
      <c r="AU464" s="49"/>
      <c r="AV464" s="49"/>
      <c r="AW464" s="49"/>
      <c r="AX464" s="49"/>
      <c r="AY464" s="49"/>
      <c r="AZ464" s="49"/>
      <c r="BA464" s="49"/>
      <c r="BB464" s="49"/>
      <c r="BC464" s="49"/>
      <c r="BD464" s="49"/>
      <c r="BE464" s="49"/>
      <c r="BF464" s="49"/>
      <c r="BG464" s="49"/>
      <c r="BH464" s="49"/>
      <c r="BI464" s="49"/>
      <c r="BJ464" s="49"/>
      <c r="BK464" s="49"/>
      <c r="BL464" s="49"/>
      <c r="BM464" s="49"/>
      <c r="BN464" s="49"/>
      <c r="BO464" s="49"/>
      <c r="BP464" s="49"/>
      <c r="BQ464" s="49"/>
      <c r="BR464" s="49"/>
      <c r="BS464" s="49"/>
      <c r="BT464" s="49"/>
      <c r="BU464" s="49"/>
      <c r="BV464" s="49"/>
      <c r="BW464" s="49"/>
      <c r="BX464" s="49"/>
      <c r="BY464" s="49"/>
      <c r="BZ464" s="49"/>
    </row>
    <row r="465" spans="1:78" s="22" customFormat="1">
      <c r="A465" s="49"/>
      <c r="AK465" s="49"/>
      <c r="AL465" s="49"/>
      <c r="AM465" s="49"/>
      <c r="AN465" s="49"/>
      <c r="AO465" s="49"/>
      <c r="AP465" s="49"/>
      <c r="AQ465" s="49"/>
      <c r="AR465" s="49"/>
      <c r="AS465" s="49"/>
      <c r="AT465" s="49"/>
      <c r="AU465" s="49"/>
      <c r="AV465" s="49"/>
      <c r="AW465" s="49"/>
      <c r="AX465" s="49"/>
      <c r="AY465" s="49"/>
      <c r="AZ465" s="49"/>
      <c r="BA465" s="49"/>
      <c r="BB465" s="49"/>
      <c r="BC465" s="49"/>
      <c r="BD465" s="49"/>
      <c r="BE465" s="49"/>
      <c r="BF465" s="49"/>
      <c r="BG465" s="49"/>
      <c r="BH465" s="49"/>
      <c r="BI465" s="49"/>
      <c r="BJ465" s="49"/>
      <c r="BK465" s="49"/>
      <c r="BL465" s="49"/>
      <c r="BM465" s="49"/>
      <c r="BN465" s="49"/>
      <c r="BO465" s="49"/>
      <c r="BP465" s="49"/>
      <c r="BQ465" s="49"/>
      <c r="BR465" s="49"/>
      <c r="BS465" s="49"/>
      <c r="BT465" s="49"/>
      <c r="BU465" s="49"/>
      <c r="BV465" s="49"/>
      <c r="BW465" s="49"/>
      <c r="BX465" s="49"/>
      <c r="BY465" s="49"/>
      <c r="BZ465" s="49"/>
    </row>
    <row r="466" spans="1:78" s="22" customFormat="1">
      <c r="A466" s="49"/>
      <c r="AK466" s="49"/>
      <c r="AL466" s="49"/>
      <c r="AM466" s="49"/>
      <c r="AN466" s="49"/>
      <c r="AO466" s="49"/>
      <c r="AP466" s="49"/>
      <c r="AQ466" s="49"/>
      <c r="AR466" s="49"/>
      <c r="AS466" s="49"/>
      <c r="AT466" s="49"/>
      <c r="AU466" s="49"/>
      <c r="AV466" s="49"/>
      <c r="AW466" s="49"/>
      <c r="AX466" s="49"/>
      <c r="AY466" s="49"/>
      <c r="AZ466" s="49"/>
      <c r="BA466" s="49"/>
      <c r="BB466" s="49"/>
      <c r="BC466" s="49"/>
      <c r="BD466" s="49"/>
      <c r="BE466" s="49"/>
      <c r="BF466" s="49"/>
      <c r="BG466" s="49"/>
      <c r="BH466" s="49"/>
      <c r="BI466" s="49"/>
      <c r="BJ466" s="49"/>
      <c r="BK466" s="49"/>
      <c r="BL466" s="49"/>
      <c r="BM466" s="49"/>
      <c r="BN466" s="49"/>
      <c r="BO466" s="49"/>
      <c r="BP466" s="49"/>
      <c r="BQ466" s="49"/>
      <c r="BR466" s="49"/>
      <c r="BS466" s="49"/>
      <c r="BT466" s="49"/>
      <c r="BU466" s="49"/>
      <c r="BV466" s="49"/>
      <c r="BW466" s="49"/>
      <c r="BX466" s="49"/>
      <c r="BY466" s="49"/>
      <c r="BZ466" s="49"/>
    </row>
    <row r="467" spans="1:78" s="22" customFormat="1">
      <c r="A467" s="49"/>
      <c r="AK467" s="49"/>
      <c r="AL467" s="49"/>
      <c r="AM467" s="49"/>
      <c r="AN467" s="49"/>
      <c r="AO467" s="49"/>
      <c r="AP467" s="49"/>
      <c r="AQ467" s="49"/>
      <c r="AR467" s="49"/>
      <c r="AS467" s="49"/>
      <c r="AT467" s="49"/>
      <c r="AU467" s="49"/>
      <c r="AV467" s="49"/>
      <c r="AW467" s="49"/>
      <c r="AX467" s="49"/>
      <c r="AY467" s="49"/>
      <c r="AZ467" s="49"/>
      <c r="BA467" s="49"/>
      <c r="BB467" s="49"/>
      <c r="BC467" s="49"/>
      <c r="BD467" s="49"/>
      <c r="BE467" s="49"/>
      <c r="BF467" s="49"/>
      <c r="BG467" s="49"/>
      <c r="BH467" s="49"/>
      <c r="BI467" s="49"/>
      <c r="BJ467" s="49"/>
      <c r="BK467" s="49"/>
      <c r="BL467" s="49"/>
      <c r="BM467" s="49"/>
      <c r="BN467" s="49"/>
      <c r="BO467" s="49"/>
      <c r="BP467" s="49"/>
      <c r="BQ467" s="49"/>
      <c r="BR467" s="49"/>
      <c r="BS467" s="49"/>
      <c r="BT467" s="49"/>
      <c r="BU467" s="49"/>
      <c r="BV467" s="49"/>
      <c r="BW467" s="49"/>
      <c r="BX467" s="49"/>
      <c r="BY467" s="49"/>
      <c r="BZ467" s="49"/>
    </row>
    <row r="468" spans="1:78" s="22" customFormat="1">
      <c r="A468" s="49"/>
      <c r="AK468" s="49"/>
      <c r="AL468" s="49"/>
      <c r="AM468" s="49"/>
      <c r="AN468" s="49"/>
      <c r="AO468" s="49"/>
      <c r="AP468" s="49"/>
      <c r="AQ468" s="49"/>
      <c r="AR468" s="49"/>
      <c r="AS468" s="49"/>
      <c r="AT468" s="49"/>
      <c r="AU468" s="49"/>
      <c r="AV468" s="49"/>
      <c r="AW468" s="49"/>
      <c r="AX468" s="49"/>
      <c r="AY468" s="49"/>
      <c r="AZ468" s="49"/>
      <c r="BA468" s="49"/>
      <c r="BB468" s="49"/>
      <c r="BC468" s="49"/>
      <c r="BD468" s="49"/>
      <c r="BE468" s="49"/>
      <c r="BF468" s="49"/>
      <c r="BG468" s="49"/>
      <c r="BH468" s="49"/>
      <c r="BI468" s="49"/>
      <c r="BJ468" s="49"/>
      <c r="BK468" s="49"/>
      <c r="BL468" s="49"/>
      <c r="BM468" s="49"/>
      <c r="BN468" s="49"/>
      <c r="BO468" s="49"/>
      <c r="BP468" s="49"/>
      <c r="BQ468" s="49"/>
      <c r="BR468" s="49"/>
      <c r="BS468" s="49"/>
      <c r="BT468" s="49"/>
      <c r="BU468" s="49"/>
      <c r="BV468" s="49"/>
      <c r="BW468" s="49"/>
      <c r="BX468" s="49"/>
      <c r="BY468" s="49"/>
      <c r="BZ468" s="49"/>
    </row>
    <row r="469" spans="1:78" s="22" customFormat="1">
      <c r="A469" s="49"/>
      <c r="AK469" s="49"/>
      <c r="AL469" s="49"/>
      <c r="AM469" s="49"/>
      <c r="AN469" s="49"/>
      <c r="AO469" s="49"/>
      <c r="AP469" s="49"/>
      <c r="AQ469" s="49"/>
      <c r="AR469" s="49"/>
      <c r="AS469" s="49"/>
      <c r="AT469" s="49"/>
      <c r="AU469" s="49"/>
      <c r="AV469" s="49"/>
      <c r="AW469" s="49"/>
      <c r="AX469" s="49"/>
      <c r="AY469" s="49"/>
      <c r="AZ469" s="49"/>
      <c r="BA469" s="49"/>
      <c r="BB469" s="49"/>
      <c r="BC469" s="49"/>
      <c r="BD469" s="49"/>
      <c r="BE469" s="49"/>
      <c r="BF469" s="49"/>
      <c r="BG469" s="49"/>
      <c r="BH469" s="49"/>
      <c r="BI469" s="49"/>
      <c r="BJ469" s="49"/>
      <c r="BK469" s="49"/>
      <c r="BL469" s="49"/>
      <c r="BM469" s="49"/>
      <c r="BN469" s="49"/>
      <c r="BO469" s="49"/>
      <c r="BP469" s="49"/>
      <c r="BQ469" s="49"/>
      <c r="BR469" s="49"/>
      <c r="BS469" s="49"/>
      <c r="BT469" s="49"/>
      <c r="BU469" s="49"/>
      <c r="BV469" s="49"/>
      <c r="BW469" s="49"/>
      <c r="BX469" s="49"/>
      <c r="BY469" s="49"/>
      <c r="BZ469" s="49"/>
    </row>
    <row r="470" spans="1:78" s="22" customFormat="1">
      <c r="A470" s="49"/>
      <c r="AK470" s="49"/>
      <c r="AL470" s="49"/>
      <c r="AM470" s="49"/>
      <c r="AN470" s="49"/>
      <c r="AO470" s="49"/>
      <c r="AP470" s="49"/>
      <c r="AQ470" s="49"/>
      <c r="AR470" s="49"/>
      <c r="AS470" s="49"/>
      <c r="AT470" s="49"/>
      <c r="AU470" s="49"/>
      <c r="AV470" s="49"/>
      <c r="AW470" s="49"/>
      <c r="AX470" s="49"/>
      <c r="AY470" s="49"/>
      <c r="AZ470" s="49"/>
      <c r="BA470" s="49"/>
      <c r="BB470" s="49"/>
      <c r="BC470" s="49"/>
      <c r="BD470" s="49"/>
      <c r="BE470" s="49"/>
      <c r="BF470" s="49"/>
      <c r="BG470" s="49"/>
      <c r="BH470" s="49"/>
      <c r="BI470" s="49"/>
      <c r="BJ470" s="49"/>
      <c r="BK470" s="49"/>
      <c r="BL470" s="49"/>
      <c r="BM470" s="49"/>
      <c r="BN470" s="49"/>
      <c r="BO470" s="49"/>
      <c r="BP470" s="49"/>
      <c r="BQ470" s="49"/>
      <c r="BR470" s="49"/>
      <c r="BS470" s="49"/>
      <c r="BT470" s="49"/>
      <c r="BU470" s="49"/>
      <c r="BV470" s="49"/>
      <c r="BW470" s="49"/>
      <c r="BX470" s="49"/>
      <c r="BY470" s="49"/>
      <c r="BZ470" s="49"/>
    </row>
    <row r="471" spans="1:78" s="22" customFormat="1">
      <c r="A471" s="49"/>
      <c r="AK471" s="49"/>
      <c r="AL471" s="49"/>
      <c r="AM471" s="49"/>
      <c r="AN471" s="49"/>
      <c r="AO471" s="49"/>
      <c r="AP471" s="49"/>
      <c r="AQ471" s="49"/>
      <c r="AR471" s="49"/>
      <c r="AS471" s="49"/>
      <c r="AT471" s="49"/>
      <c r="AU471" s="49"/>
      <c r="AV471" s="49"/>
      <c r="AW471" s="49"/>
      <c r="AX471" s="49"/>
      <c r="AY471" s="49"/>
      <c r="AZ471" s="49"/>
      <c r="BA471" s="49"/>
      <c r="BB471" s="49"/>
      <c r="BC471" s="49"/>
      <c r="BD471" s="49"/>
      <c r="BE471" s="49"/>
      <c r="BF471" s="49"/>
      <c r="BG471" s="49"/>
      <c r="BH471" s="49"/>
      <c r="BI471" s="49"/>
      <c r="BJ471" s="49"/>
      <c r="BK471" s="49"/>
      <c r="BL471" s="49"/>
      <c r="BM471" s="49"/>
      <c r="BN471" s="49"/>
      <c r="BO471" s="49"/>
      <c r="BP471" s="49"/>
      <c r="BQ471" s="49"/>
      <c r="BR471" s="49"/>
      <c r="BS471" s="49"/>
      <c r="BT471" s="49"/>
      <c r="BU471" s="49"/>
      <c r="BV471" s="49"/>
      <c r="BW471" s="49"/>
      <c r="BX471" s="49"/>
      <c r="BY471" s="49"/>
      <c r="BZ471" s="49"/>
    </row>
    <row r="472" spans="1:78" s="22" customFormat="1">
      <c r="A472" s="49"/>
      <c r="AK472" s="49"/>
      <c r="AL472" s="49"/>
      <c r="AM472" s="49"/>
      <c r="AN472" s="49"/>
      <c r="AO472" s="49"/>
      <c r="AP472" s="49"/>
      <c r="AQ472" s="49"/>
      <c r="AR472" s="49"/>
      <c r="AS472" s="49"/>
      <c r="AT472" s="49"/>
      <c r="AU472" s="49"/>
      <c r="AV472" s="49"/>
      <c r="AW472" s="49"/>
      <c r="AX472" s="49"/>
      <c r="AY472" s="49"/>
      <c r="AZ472" s="49"/>
      <c r="BA472" s="49"/>
      <c r="BB472" s="49"/>
      <c r="BC472" s="49"/>
      <c r="BD472" s="49"/>
      <c r="BE472" s="49"/>
      <c r="BF472" s="49"/>
      <c r="BG472" s="49"/>
      <c r="BH472" s="49"/>
      <c r="BI472" s="49"/>
      <c r="BJ472" s="49"/>
      <c r="BK472" s="49"/>
      <c r="BL472" s="49"/>
      <c r="BM472" s="49"/>
      <c r="BN472" s="49"/>
      <c r="BO472" s="49"/>
      <c r="BP472" s="49"/>
      <c r="BQ472" s="49"/>
      <c r="BR472" s="49"/>
      <c r="BS472" s="49"/>
      <c r="BT472" s="49"/>
      <c r="BU472" s="49"/>
      <c r="BV472" s="49"/>
      <c r="BW472" s="49"/>
      <c r="BX472" s="49"/>
      <c r="BY472" s="49"/>
      <c r="BZ472" s="49"/>
    </row>
    <row r="473" spans="1:78" s="22" customFormat="1">
      <c r="A473" s="49"/>
      <c r="AK473" s="49"/>
      <c r="AL473" s="49"/>
      <c r="AM473" s="49"/>
      <c r="AN473" s="49"/>
      <c r="AO473" s="49"/>
      <c r="AP473" s="49"/>
      <c r="AQ473" s="49"/>
      <c r="AR473" s="49"/>
      <c r="AS473" s="49"/>
      <c r="AT473" s="49"/>
      <c r="AU473" s="49"/>
      <c r="AV473" s="49"/>
      <c r="AW473" s="49"/>
      <c r="AX473" s="49"/>
      <c r="AY473" s="49"/>
      <c r="AZ473" s="49"/>
      <c r="BA473" s="49"/>
      <c r="BB473" s="49"/>
      <c r="BC473" s="49"/>
      <c r="BD473" s="49"/>
      <c r="BE473" s="49"/>
      <c r="BF473" s="49"/>
      <c r="BG473" s="49"/>
      <c r="BH473" s="49"/>
      <c r="BI473" s="49"/>
      <c r="BJ473" s="49"/>
      <c r="BK473" s="49"/>
      <c r="BL473" s="49"/>
      <c r="BM473" s="49"/>
      <c r="BN473" s="49"/>
      <c r="BO473" s="49"/>
      <c r="BP473" s="49"/>
      <c r="BQ473" s="49"/>
      <c r="BR473" s="49"/>
      <c r="BS473" s="49"/>
      <c r="BT473" s="49"/>
      <c r="BU473" s="49"/>
      <c r="BV473" s="49"/>
      <c r="BW473" s="49"/>
      <c r="BX473" s="49"/>
      <c r="BY473" s="49"/>
      <c r="BZ473" s="49"/>
    </row>
    <row r="474" spans="1:78" s="22" customFormat="1">
      <c r="A474" s="49"/>
      <c r="AK474" s="49"/>
      <c r="AL474" s="49"/>
      <c r="AM474" s="49"/>
      <c r="AN474" s="49"/>
      <c r="AO474" s="49"/>
      <c r="AP474" s="49"/>
      <c r="AQ474" s="49"/>
      <c r="AR474" s="49"/>
      <c r="AS474" s="49"/>
      <c r="AT474" s="49"/>
      <c r="AU474" s="49"/>
      <c r="AV474" s="49"/>
      <c r="AW474" s="49"/>
      <c r="AX474" s="49"/>
      <c r="AY474" s="49"/>
      <c r="AZ474" s="49"/>
      <c r="BA474" s="49"/>
      <c r="BB474" s="49"/>
      <c r="BC474" s="49"/>
      <c r="BD474" s="49"/>
      <c r="BE474" s="49"/>
      <c r="BF474" s="49"/>
      <c r="BG474" s="49"/>
      <c r="BH474" s="49"/>
      <c r="BI474" s="49"/>
      <c r="BJ474" s="49"/>
      <c r="BK474" s="49"/>
      <c r="BL474" s="49"/>
      <c r="BM474" s="49"/>
      <c r="BN474" s="49"/>
      <c r="BO474" s="49"/>
      <c r="BP474" s="49"/>
      <c r="BQ474" s="49"/>
      <c r="BR474" s="49"/>
      <c r="BS474" s="49"/>
      <c r="BT474" s="49"/>
      <c r="BU474" s="49"/>
      <c r="BV474" s="49"/>
      <c r="BW474" s="49"/>
      <c r="BX474" s="49"/>
      <c r="BY474" s="49"/>
      <c r="BZ474" s="49"/>
    </row>
    <row r="475" spans="1:78" s="22" customFormat="1">
      <c r="A475" s="49"/>
      <c r="AK475" s="49"/>
      <c r="AL475" s="49"/>
      <c r="AM475" s="49"/>
      <c r="AN475" s="49"/>
      <c r="AO475" s="49"/>
      <c r="AP475" s="49"/>
      <c r="AQ475" s="49"/>
      <c r="AR475" s="49"/>
      <c r="AS475" s="49"/>
      <c r="AT475" s="49"/>
      <c r="AU475" s="49"/>
      <c r="AV475" s="49"/>
      <c r="AW475" s="49"/>
      <c r="AX475" s="49"/>
      <c r="AY475" s="49"/>
      <c r="AZ475" s="49"/>
      <c r="BA475" s="49"/>
      <c r="BB475" s="49"/>
      <c r="BC475" s="49"/>
      <c r="BD475" s="49"/>
      <c r="BE475" s="49"/>
      <c r="BF475" s="49"/>
      <c r="BG475" s="49"/>
      <c r="BH475" s="49"/>
      <c r="BI475" s="49"/>
      <c r="BJ475" s="49"/>
      <c r="BK475" s="49"/>
      <c r="BL475" s="49"/>
      <c r="BM475" s="49"/>
      <c r="BN475" s="49"/>
      <c r="BO475" s="49"/>
      <c r="BP475" s="49"/>
      <c r="BQ475" s="49"/>
      <c r="BR475" s="49"/>
      <c r="BS475" s="49"/>
      <c r="BT475" s="49"/>
      <c r="BU475" s="49"/>
      <c r="BV475" s="49"/>
      <c r="BW475" s="49"/>
      <c r="BX475" s="49"/>
      <c r="BY475" s="49"/>
      <c r="BZ475" s="49"/>
    </row>
    <row r="476" spans="1:78" s="22" customFormat="1">
      <c r="A476" s="49"/>
      <c r="AK476" s="49"/>
      <c r="AL476" s="49"/>
      <c r="AM476" s="49"/>
      <c r="AN476" s="49"/>
      <c r="AO476" s="49"/>
      <c r="AP476" s="49"/>
      <c r="AQ476" s="49"/>
      <c r="AR476" s="49"/>
      <c r="AS476" s="49"/>
      <c r="AT476" s="49"/>
      <c r="AU476" s="49"/>
      <c r="AV476" s="49"/>
      <c r="AW476" s="49"/>
      <c r="AX476" s="49"/>
      <c r="AY476" s="49"/>
      <c r="AZ476" s="49"/>
      <c r="BA476" s="49"/>
      <c r="BB476" s="49"/>
      <c r="BC476" s="49"/>
      <c r="BD476" s="49"/>
      <c r="BE476" s="49"/>
      <c r="BF476" s="49"/>
      <c r="BG476" s="49"/>
      <c r="BH476" s="49"/>
      <c r="BI476" s="49"/>
      <c r="BJ476" s="49"/>
      <c r="BK476" s="49"/>
      <c r="BL476" s="49"/>
      <c r="BM476" s="49"/>
      <c r="BN476" s="49"/>
      <c r="BO476" s="49"/>
      <c r="BP476" s="49"/>
      <c r="BQ476" s="49"/>
      <c r="BR476" s="49"/>
      <c r="BS476" s="49"/>
      <c r="BT476" s="49"/>
      <c r="BU476" s="49"/>
      <c r="BV476" s="49"/>
      <c r="BW476" s="49"/>
      <c r="BX476" s="49"/>
      <c r="BY476" s="49"/>
      <c r="BZ476" s="49"/>
    </row>
    <row r="477" spans="1:78" s="22" customFormat="1">
      <c r="A477" s="49"/>
      <c r="AK477" s="49"/>
      <c r="AL477" s="49"/>
      <c r="AM477" s="49"/>
      <c r="AN477" s="49"/>
      <c r="AO477" s="49"/>
      <c r="AP477" s="49"/>
      <c r="AQ477" s="49"/>
      <c r="AR477" s="49"/>
      <c r="AS477" s="49"/>
      <c r="AT477" s="49"/>
      <c r="AU477" s="49"/>
      <c r="AV477" s="49"/>
      <c r="AW477" s="49"/>
      <c r="AX477" s="49"/>
      <c r="AY477" s="49"/>
      <c r="AZ477" s="49"/>
      <c r="BA477" s="49"/>
      <c r="BB477" s="49"/>
      <c r="BC477" s="49"/>
      <c r="BD477" s="49"/>
      <c r="BE477" s="49"/>
      <c r="BF477" s="49"/>
      <c r="BG477" s="49"/>
      <c r="BH477" s="49"/>
      <c r="BI477" s="49"/>
      <c r="BJ477" s="49"/>
      <c r="BK477" s="49"/>
      <c r="BL477" s="49"/>
      <c r="BM477" s="49"/>
      <c r="BN477" s="49"/>
      <c r="BO477" s="49"/>
      <c r="BP477" s="49"/>
      <c r="BQ477" s="49"/>
      <c r="BR477" s="49"/>
      <c r="BS477" s="49"/>
      <c r="BT477" s="49"/>
      <c r="BU477" s="49"/>
      <c r="BV477" s="49"/>
      <c r="BW477" s="49"/>
      <c r="BX477" s="49"/>
      <c r="BY477" s="49"/>
      <c r="BZ477" s="49"/>
    </row>
    <row r="478" spans="1:78" s="22" customFormat="1">
      <c r="A478" s="49"/>
      <c r="AK478" s="49"/>
      <c r="AL478" s="49"/>
      <c r="AM478" s="49"/>
      <c r="AN478" s="49"/>
      <c r="AO478" s="49"/>
      <c r="AP478" s="49"/>
      <c r="AQ478" s="49"/>
      <c r="AR478" s="49"/>
      <c r="AS478" s="49"/>
      <c r="AT478" s="49"/>
      <c r="AU478" s="49"/>
      <c r="AV478" s="49"/>
      <c r="AW478" s="49"/>
      <c r="AX478" s="49"/>
      <c r="AY478" s="49"/>
      <c r="AZ478" s="49"/>
      <c r="BA478" s="49"/>
      <c r="BB478" s="49"/>
      <c r="BC478" s="49"/>
      <c r="BD478" s="49"/>
      <c r="BE478" s="49"/>
      <c r="BF478" s="49"/>
      <c r="BG478" s="49"/>
      <c r="BH478" s="49"/>
      <c r="BI478" s="49"/>
      <c r="BJ478" s="49"/>
      <c r="BK478" s="49"/>
      <c r="BL478" s="49"/>
      <c r="BM478" s="49"/>
      <c r="BN478" s="49"/>
      <c r="BO478" s="49"/>
      <c r="BP478" s="49"/>
      <c r="BQ478" s="49"/>
      <c r="BR478" s="49"/>
      <c r="BS478" s="49"/>
      <c r="BT478" s="49"/>
      <c r="BU478" s="49"/>
      <c r="BV478" s="49"/>
      <c r="BW478" s="49"/>
      <c r="BX478" s="49"/>
      <c r="BY478" s="49"/>
      <c r="BZ478" s="49"/>
    </row>
    <row r="479" spans="1:78" s="22" customFormat="1">
      <c r="A479" s="49"/>
      <c r="AK479" s="49"/>
      <c r="AL479" s="49"/>
      <c r="AM479" s="49"/>
      <c r="AN479" s="49"/>
      <c r="AO479" s="49"/>
      <c r="AP479" s="49"/>
      <c r="AQ479" s="49"/>
      <c r="AR479" s="49"/>
      <c r="AS479" s="49"/>
      <c r="AT479" s="49"/>
      <c r="AU479" s="49"/>
      <c r="AV479" s="49"/>
      <c r="AW479" s="49"/>
      <c r="AX479" s="49"/>
      <c r="AY479" s="49"/>
      <c r="AZ479" s="49"/>
      <c r="BA479" s="49"/>
      <c r="BB479" s="49"/>
      <c r="BC479" s="49"/>
      <c r="BD479" s="49"/>
      <c r="BE479" s="49"/>
      <c r="BF479" s="49"/>
      <c r="BG479" s="49"/>
      <c r="BH479" s="49"/>
      <c r="BI479" s="49"/>
      <c r="BJ479" s="49"/>
      <c r="BK479" s="49"/>
      <c r="BL479" s="49"/>
      <c r="BM479" s="49"/>
      <c r="BN479" s="49"/>
      <c r="BO479" s="49"/>
      <c r="BP479" s="49"/>
      <c r="BQ479" s="49"/>
      <c r="BR479" s="49"/>
      <c r="BS479" s="49"/>
      <c r="BT479" s="49"/>
      <c r="BU479" s="49"/>
      <c r="BV479" s="49"/>
      <c r="BW479" s="49"/>
      <c r="BX479" s="49"/>
      <c r="BY479" s="49"/>
      <c r="BZ479" s="49"/>
    </row>
    <row r="480" spans="1:78" s="22" customFormat="1">
      <c r="A480" s="49"/>
      <c r="AK480" s="49"/>
      <c r="AL480" s="49"/>
      <c r="AM480" s="49"/>
      <c r="AN480" s="49"/>
      <c r="AO480" s="49"/>
      <c r="AP480" s="49"/>
      <c r="AQ480" s="49"/>
      <c r="AR480" s="49"/>
      <c r="AS480" s="49"/>
      <c r="AT480" s="49"/>
      <c r="AU480" s="49"/>
      <c r="AV480" s="49"/>
      <c r="AW480" s="49"/>
      <c r="AX480" s="49"/>
      <c r="AY480" s="49"/>
      <c r="AZ480" s="49"/>
      <c r="BA480" s="49"/>
      <c r="BB480" s="49"/>
      <c r="BC480" s="49"/>
      <c r="BD480" s="49"/>
      <c r="BE480" s="49"/>
      <c r="BF480" s="49"/>
      <c r="BG480" s="49"/>
      <c r="BH480" s="49"/>
      <c r="BI480" s="49"/>
      <c r="BJ480" s="49"/>
      <c r="BK480" s="49"/>
      <c r="BL480" s="49"/>
      <c r="BM480" s="49"/>
      <c r="BN480" s="49"/>
      <c r="BO480" s="49"/>
      <c r="BP480" s="49"/>
      <c r="BQ480" s="49"/>
      <c r="BR480" s="49"/>
      <c r="BS480" s="49"/>
      <c r="BT480" s="49"/>
      <c r="BU480" s="49"/>
      <c r="BV480" s="49"/>
      <c r="BW480" s="49"/>
      <c r="BX480" s="49"/>
      <c r="BY480" s="49"/>
      <c r="BZ480" s="49"/>
    </row>
    <row r="481" spans="1:78" s="22" customFormat="1">
      <c r="A481" s="49"/>
      <c r="AK481" s="49"/>
      <c r="AL481" s="49"/>
      <c r="AM481" s="49"/>
      <c r="AN481" s="49"/>
      <c r="AO481" s="49"/>
      <c r="AP481" s="49"/>
      <c r="AQ481" s="49"/>
      <c r="AR481" s="49"/>
      <c r="AS481" s="49"/>
      <c r="AT481" s="49"/>
      <c r="AU481" s="49"/>
      <c r="AV481" s="49"/>
      <c r="AW481" s="49"/>
      <c r="AX481" s="49"/>
      <c r="AY481" s="49"/>
      <c r="AZ481" s="49"/>
      <c r="BA481" s="49"/>
      <c r="BB481" s="49"/>
      <c r="BC481" s="49"/>
      <c r="BD481" s="49"/>
      <c r="BE481" s="49"/>
      <c r="BF481" s="49"/>
      <c r="BG481" s="49"/>
      <c r="BH481" s="49"/>
      <c r="BI481" s="49"/>
      <c r="BJ481" s="49"/>
      <c r="BK481" s="49"/>
      <c r="BL481" s="49"/>
      <c r="BM481" s="49"/>
      <c r="BN481" s="49"/>
      <c r="BO481" s="49"/>
      <c r="BP481" s="49"/>
      <c r="BQ481" s="49"/>
      <c r="BR481" s="49"/>
      <c r="BS481" s="49"/>
      <c r="BT481" s="49"/>
      <c r="BU481" s="49"/>
      <c r="BV481" s="49"/>
      <c r="BW481" s="49"/>
      <c r="BX481" s="49"/>
      <c r="BY481" s="49"/>
      <c r="BZ481" s="49"/>
    </row>
    <row r="482" spans="1:78" s="22" customFormat="1">
      <c r="A482" s="49"/>
      <c r="AK482" s="49"/>
      <c r="AL482" s="49"/>
      <c r="AM482" s="49"/>
      <c r="AN482" s="49"/>
      <c r="AO482" s="49"/>
      <c r="AP482" s="49"/>
      <c r="AQ482" s="49"/>
      <c r="AR482" s="49"/>
      <c r="AS482" s="49"/>
      <c r="AT482" s="49"/>
      <c r="AU482" s="49"/>
      <c r="AV482" s="49"/>
      <c r="AW482" s="49"/>
      <c r="AX482" s="49"/>
      <c r="AY482" s="49"/>
      <c r="AZ482" s="49"/>
      <c r="BA482" s="49"/>
      <c r="BB482" s="49"/>
      <c r="BC482" s="49"/>
      <c r="BD482" s="49"/>
      <c r="BE482" s="49"/>
      <c r="BF482" s="49"/>
      <c r="BG482" s="49"/>
      <c r="BH482" s="49"/>
      <c r="BI482" s="49"/>
      <c r="BJ482" s="49"/>
      <c r="BK482" s="49"/>
      <c r="BL482" s="49"/>
      <c r="BM482" s="49"/>
      <c r="BN482" s="49"/>
      <c r="BO482" s="49"/>
      <c r="BP482" s="49"/>
      <c r="BQ482" s="49"/>
      <c r="BR482" s="49"/>
      <c r="BS482" s="49"/>
      <c r="BT482" s="49"/>
      <c r="BU482" s="49"/>
      <c r="BV482" s="49"/>
      <c r="BW482" s="49"/>
      <c r="BX482" s="49"/>
      <c r="BY482" s="49"/>
      <c r="BZ482" s="49"/>
    </row>
    <row r="483" spans="1:78" s="22" customFormat="1">
      <c r="A483" s="49"/>
      <c r="AK483" s="49"/>
      <c r="AL483" s="49"/>
      <c r="AM483" s="49"/>
      <c r="AN483" s="49"/>
      <c r="AO483" s="49"/>
      <c r="AP483" s="49"/>
      <c r="AQ483" s="49"/>
      <c r="AR483" s="49"/>
      <c r="AS483" s="49"/>
      <c r="AT483" s="49"/>
      <c r="AU483" s="49"/>
      <c r="AV483" s="49"/>
      <c r="AW483" s="49"/>
      <c r="AX483" s="49"/>
      <c r="AY483" s="49"/>
      <c r="AZ483" s="49"/>
      <c r="BA483" s="49"/>
      <c r="BB483" s="49"/>
      <c r="BC483" s="49"/>
      <c r="BD483" s="49"/>
      <c r="BE483" s="49"/>
      <c r="BF483" s="49"/>
      <c r="BG483" s="49"/>
      <c r="BH483" s="49"/>
      <c r="BI483" s="49"/>
      <c r="BJ483" s="49"/>
      <c r="BK483" s="49"/>
      <c r="BL483" s="49"/>
      <c r="BM483" s="49"/>
      <c r="BN483" s="49"/>
      <c r="BO483" s="49"/>
      <c r="BP483" s="49"/>
      <c r="BQ483" s="49"/>
      <c r="BR483" s="49"/>
      <c r="BS483" s="49"/>
      <c r="BT483" s="49"/>
      <c r="BU483" s="49"/>
      <c r="BV483" s="49"/>
      <c r="BW483" s="49"/>
      <c r="BX483" s="49"/>
      <c r="BY483" s="49"/>
      <c r="BZ483" s="49"/>
    </row>
    <row r="484" spans="1:78" s="22" customFormat="1">
      <c r="A484" s="49"/>
      <c r="AK484" s="49"/>
      <c r="AL484" s="49"/>
      <c r="AM484" s="49"/>
      <c r="AN484" s="49"/>
      <c r="AO484" s="49"/>
      <c r="AP484" s="49"/>
      <c r="AQ484" s="49"/>
      <c r="AR484" s="49"/>
      <c r="AS484" s="49"/>
      <c r="AT484" s="49"/>
      <c r="AU484" s="49"/>
      <c r="AV484" s="49"/>
      <c r="AW484" s="49"/>
      <c r="AX484" s="49"/>
      <c r="AY484" s="49"/>
      <c r="AZ484" s="49"/>
      <c r="BA484" s="49"/>
      <c r="BB484" s="49"/>
      <c r="BC484" s="49"/>
      <c r="BD484" s="49"/>
      <c r="BE484" s="49"/>
      <c r="BF484" s="49"/>
      <c r="BG484" s="49"/>
      <c r="BH484" s="49"/>
      <c r="BI484" s="49"/>
      <c r="BJ484" s="49"/>
      <c r="BK484" s="49"/>
      <c r="BL484" s="49"/>
      <c r="BM484" s="49"/>
      <c r="BN484" s="49"/>
      <c r="BO484" s="49"/>
      <c r="BP484" s="49"/>
      <c r="BQ484" s="49"/>
      <c r="BR484" s="49"/>
      <c r="BS484" s="49"/>
      <c r="BT484" s="49"/>
      <c r="BU484" s="49"/>
      <c r="BV484" s="49"/>
      <c r="BW484" s="49"/>
      <c r="BX484" s="49"/>
      <c r="BY484" s="49"/>
      <c r="BZ484" s="49"/>
    </row>
    <row r="485" spans="1:78" s="22" customFormat="1">
      <c r="A485" s="49"/>
      <c r="AK485" s="49"/>
      <c r="AL485" s="49"/>
      <c r="AM485" s="49"/>
      <c r="AN485" s="49"/>
      <c r="AO485" s="49"/>
      <c r="AP485" s="49"/>
      <c r="AQ485" s="49"/>
      <c r="AR485" s="49"/>
      <c r="AS485" s="49"/>
      <c r="AT485" s="49"/>
      <c r="AU485" s="49"/>
      <c r="AV485" s="49"/>
      <c r="AW485" s="49"/>
      <c r="AX485" s="49"/>
      <c r="AY485" s="49"/>
      <c r="AZ485" s="49"/>
      <c r="BA485" s="49"/>
      <c r="BB485" s="49"/>
      <c r="BC485" s="49"/>
      <c r="BD485" s="49"/>
      <c r="BE485" s="49"/>
      <c r="BF485" s="49"/>
      <c r="BG485" s="49"/>
      <c r="BH485" s="49"/>
      <c r="BI485" s="49"/>
      <c r="BJ485" s="49"/>
      <c r="BK485" s="49"/>
      <c r="BL485" s="49"/>
      <c r="BM485" s="49"/>
      <c r="BN485" s="49"/>
      <c r="BO485" s="49"/>
      <c r="BP485" s="49"/>
      <c r="BQ485" s="49"/>
      <c r="BR485" s="49"/>
      <c r="BS485" s="49"/>
      <c r="BT485" s="49"/>
      <c r="BU485" s="49"/>
      <c r="BV485" s="49"/>
      <c r="BW485" s="49"/>
      <c r="BX485" s="49"/>
      <c r="BY485" s="49"/>
      <c r="BZ485" s="49"/>
    </row>
    <row r="486" spans="1:78" s="22" customFormat="1">
      <c r="A486" s="49"/>
      <c r="AK486" s="49"/>
      <c r="AL486" s="49"/>
      <c r="AM486" s="49"/>
      <c r="AN486" s="49"/>
      <c r="AO486" s="49"/>
      <c r="AP486" s="49"/>
      <c r="AQ486" s="49"/>
      <c r="AR486" s="49"/>
      <c r="AS486" s="49"/>
      <c r="AT486" s="49"/>
      <c r="AU486" s="49"/>
      <c r="AV486" s="49"/>
      <c r="AW486" s="49"/>
      <c r="AX486" s="49"/>
      <c r="AY486" s="49"/>
      <c r="AZ486" s="49"/>
      <c r="BA486" s="49"/>
      <c r="BB486" s="49"/>
      <c r="BC486" s="49"/>
      <c r="BD486" s="49"/>
      <c r="BE486" s="49"/>
      <c r="BF486" s="49"/>
      <c r="BG486" s="49"/>
      <c r="BH486" s="49"/>
      <c r="BI486" s="49"/>
      <c r="BJ486" s="49"/>
      <c r="BK486" s="49"/>
      <c r="BL486" s="49"/>
      <c r="BM486" s="49"/>
      <c r="BN486" s="49"/>
      <c r="BO486" s="49"/>
      <c r="BP486" s="49"/>
      <c r="BQ486" s="49"/>
      <c r="BR486" s="49"/>
      <c r="BS486" s="49"/>
      <c r="BT486" s="49"/>
      <c r="BU486" s="49"/>
      <c r="BV486" s="49"/>
      <c r="BW486" s="49"/>
      <c r="BX486" s="49"/>
      <c r="BY486" s="49"/>
      <c r="BZ486" s="49"/>
    </row>
    <row r="487" spans="1:78" s="22" customFormat="1">
      <c r="A487" s="49"/>
      <c r="AK487" s="49"/>
      <c r="AL487" s="49"/>
      <c r="AM487" s="49"/>
      <c r="AN487" s="49"/>
      <c r="AO487" s="49"/>
      <c r="AP487" s="49"/>
      <c r="AQ487" s="49"/>
      <c r="AR487" s="49"/>
      <c r="AS487" s="49"/>
      <c r="AT487" s="49"/>
      <c r="AU487" s="49"/>
      <c r="AV487" s="49"/>
      <c r="AW487" s="49"/>
      <c r="AX487" s="49"/>
      <c r="AY487" s="49"/>
      <c r="AZ487" s="49"/>
      <c r="BA487" s="49"/>
      <c r="BB487" s="49"/>
      <c r="BC487" s="49"/>
      <c r="BD487" s="49"/>
      <c r="BE487" s="49"/>
      <c r="BF487" s="49"/>
      <c r="BG487" s="49"/>
      <c r="BH487" s="49"/>
      <c r="BI487" s="49"/>
      <c r="BJ487" s="49"/>
      <c r="BK487" s="49"/>
      <c r="BL487" s="49"/>
      <c r="BM487" s="49"/>
      <c r="BN487" s="49"/>
      <c r="BO487" s="49"/>
      <c r="BP487" s="49"/>
      <c r="BQ487" s="49"/>
      <c r="BR487" s="49"/>
      <c r="BS487" s="49"/>
      <c r="BT487" s="49"/>
      <c r="BU487" s="49"/>
      <c r="BV487" s="49"/>
      <c r="BW487" s="49"/>
      <c r="BX487" s="49"/>
      <c r="BY487" s="49"/>
      <c r="BZ487" s="49"/>
    </row>
    <row r="488" spans="1:78" s="22" customFormat="1">
      <c r="A488" s="49"/>
      <c r="AK488" s="49"/>
      <c r="AL488" s="49"/>
      <c r="AM488" s="49"/>
      <c r="AN488" s="49"/>
      <c r="AO488" s="49"/>
      <c r="AP488" s="49"/>
      <c r="AQ488" s="49"/>
      <c r="AR488" s="49"/>
      <c r="AS488" s="49"/>
      <c r="AT488" s="49"/>
      <c r="AU488" s="49"/>
      <c r="AV488" s="49"/>
      <c r="AW488" s="49"/>
      <c r="AX488" s="49"/>
      <c r="AY488" s="49"/>
      <c r="AZ488" s="49"/>
      <c r="BA488" s="49"/>
      <c r="BB488" s="49"/>
      <c r="BC488" s="49"/>
      <c r="BD488" s="49"/>
      <c r="BE488" s="49"/>
      <c r="BF488" s="49"/>
      <c r="BG488" s="49"/>
      <c r="BH488" s="49"/>
      <c r="BI488" s="49"/>
      <c r="BJ488" s="49"/>
      <c r="BK488" s="49"/>
      <c r="BL488" s="49"/>
      <c r="BM488" s="49"/>
      <c r="BN488" s="49"/>
      <c r="BO488" s="49"/>
      <c r="BP488" s="49"/>
      <c r="BQ488" s="49"/>
      <c r="BR488" s="49"/>
      <c r="BS488" s="49"/>
      <c r="BT488" s="49"/>
      <c r="BU488" s="49"/>
      <c r="BV488" s="49"/>
      <c r="BW488" s="49"/>
      <c r="BX488" s="49"/>
      <c r="BY488" s="49"/>
      <c r="BZ488" s="49"/>
    </row>
    <row r="489" spans="1:78" s="22" customFormat="1">
      <c r="A489" s="49"/>
      <c r="AK489" s="49"/>
      <c r="AL489" s="49"/>
      <c r="AM489" s="49"/>
      <c r="AN489" s="49"/>
      <c r="AO489" s="49"/>
      <c r="AP489" s="49"/>
      <c r="AQ489" s="49"/>
      <c r="AR489" s="49"/>
      <c r="AS489" s="49"/>
      <c r="AT489" s="49"/>
      <c r="AU489" s="49"/>
      <c r="AV489" s="49"/>
      <c r="AW489" s="49"/>
      <c r="AX489" s="49"/>
      <c r="AY489" s="49"/>
      <c r="AZ489" s="49"/>
      <c r="BA489" s="49"/>
      <c r="BB489" s="49"/>
      <c r="BC489" s="49"/>
      <c r="BD489" s="49"/>
      <c r="BE489" s="49"/>
      <c r="BF489" s="49"/>
      <c r="BG489" s="49"/>
      <c r="BH489" s="49"/>
      <c r="BI489" s="49"/>
      <c r="BJ489" s="49"/>
      <c r="BK489" s="49"/>
      <c r="BL489" s="49"/>
      <c r="BM489" s="49"/>
      <c r="BN489" s="49"/>
      <c r="BO489" s="49"/>
      <c r="BP489" s="49"/>
      <c r="BQ489" s="49"/>
      <c r="BR489" s="49"/>
      <c r="BS489" s="49"/>
      <c r="BT489" s="49"/>
      <c r="BU489" s="49"/>
      <c r="BV489" s="49"/>
      <c r="BW489" s="49"/>
      <c r="BX489" s="49"/>
      <c r="BY489" s="49"/>
      <c r="BZ489" s="49"/>
    </row>
    <row r="490" spans="1:78" s="22" customFormat="1">
      <c r="A490" s="49"/>
      <c r="AK490" s="49"/>
      <c r="AL490" s="49"/>
      <c r="AM490" s="49"/>
      <c r="AN490" s="49"/>
      <c r="AO490" s="49"/>
      <c r="AP490" s="49"/>
      <c r="AQ490" s="49"/>
      <c r="AR490" s="49"/>
      <c r="AS490" s="49"/>
      <c r="AT490" s="49"/>
      <c r="AU490" s="49"/>
      <c r="AV490" s="49"/>
      <c r="AW490" s="49"/>
      <c r="AX490" s="49"/>
      <c r="AY490" s="49"/>
      <c r="AZ490" s="49"/>
      <c r="BA490" s="49"/>
      <c r="BB490" s="49"/>
      <c r="BC490" s="49"/>
      <c r="BD490" s="49"/>
      <c r="BE490" s="49"/>
      <c r="BF490" s="49"/>
      <c r="BG490" s="49"/>
      <c r="BH490" s="49"/>
      <c r="BI490" s="49"/>
      <c r="BJ490" s="49"/>
      <c r="BK490" s="49"/>
      <c r="BL490" s="49"/>
      <c r="BM490" s="49"/>
      <c r="BN490" s="49"/>
      <c r="BO490" s="49"/>
      <c r="BP490" s="49"/>
      <c r="BQ490" s="49"/>
      <c r="BR490" s="49"/>
      <c r="BS490" s="49"/>
      <c r="BT490" s="49"/>
      <c r="BU490" s="49"/>
      <c r="BV490" s="49"/>
      <c r="BW490" s="49"/>
      <c r="BX490" s="49"/>
      <c r="BY490" s="49"/>
      <c r="BZ490" s="49"/>
    </row>
    <row r="491" spans="1:78" s="22" customFormat="1">
      <c r="A491" s="49"/>
      <c r="AK491" s="49"/>
      <c r="AL491" s="49"/>
      <c r="AM491" s="49"/>
      <c r="AN491" s="49"/>
      <c r="AO491" s="49"/>
      <c r="AP491" s="49"/>
      <c r="AQ491" s="49"/>
      <c r="AR491" s="49"/>
      <c r="AS491" s="49"/>
      <c r="AT491" s="49"/>
      <c r="AU491" s="49"/>
      <c r="AV491" s="49"/>
      <c r="AW491" s="49"/>
      <c r="AX491" s="49"/>
      <c r="AY491" s="49"/>
      <c r="AZ491" s="49"/>
      <c r="BA491" s="49"/>
      <c r="BB491" s="49"/>
      <c r="BC491" s="49"/>
      <c r="BD491" s="49"/>
      <c r="BE491" s="49"/>
      <c r="BF491" s="49"/>
      <c r="BG491" s="49"/>
      <c r="BH491" s="49"/>
      <c r="BI491" s="49"/>
      <c r="BJ491" s="49"/>
      <c r="BK491" s="49"/>
      <c r="BL491" s="49"/>
      <c r="BM491" s="49"/>
      <c r="BN491" s="49"/>
      <c r="BO491" s="49"/>
      <c r="BP491" s="49"/>
      <c r="BQ491" s="49"/>
      <c r="BR491" s="49"/>
      <c r="BS491" s="49"/>
      <c r="BT491" s="49"/>
      <c r="BU491" s="49"/>
      <c r="BV491" s="49"/>
      <c r="BW491" s="49"/>
      <c r="BX491" s="49"/>
      <c r="BY491" s="49"/>
      <c r="BZ491" s="49"/>
    </row>
    <row r="492" spans="1:78" s="22" customFormat="1">
      <c r="A492" s="49"/>
      <c r="AK492" s="49"/>
      <c r="AL492" s="49"/>
      <c r="AM492" s="49"/>
      <c r="AN492" s="49"/>
      <c r="AO492" s="49"/>
      <c r="AP492" s="49"/>
      <c r="AQ492" s="49"/>
      <c r="AR492" s="49"/>
      <c r="AS492" s="49"/>
      <c r="AT492" s="49"/>
      <c r="AU492" s="49"/>
      <c r="AV492" s="49"/>
      <c r="AW492" s="49"/>
      <c r="AX492" s="49"/>
      <c r="AY492" s="49"/>
      <c r="AZ492" s="49"/>
      <c r="BA492" s="49"/>
      <c r="BB492" s="49"/>
      <c r="BC492" s="49"/>
      <c r="BD492" s="49"/>
      <c r="BE492" s="49"/>
      <c r="BF492" s="49"/>
      <c r="BG492" s="49"/>
      <c r="BH492" s="49"/>
      <c r="BI492" s="49"/>
      <c r="BJ492" s="49"/>
      <c r="BK492" s="49"/>
      <c r="BL492" s="49"/>
      <c r="BM492" s="49"/>
      <c r="BN492" s="49"/>
      <c r="BO492" s="49"/>
      <c r="BP492" s="49"/>
      <c r="BQ492" s="49"/>
      <c r="BR492" s="49"/>
      <c r="BS492" s="49"/>
      <c r="BT492" s="49"/>
      <c r="BU492" s="49"/>
      <c r="BV492" s="49"/>
      <c r="BW492" s="49"/>
      <c r="BX492" s="49"/>
      <c r="BY492" s="49"/>
      <c r="BZ492" s="49"/>
    </row>
    <row r="493" spans="1:78" s="22" customFormat="1">
      <c r="A493" s="49"/>
      <c r="AK493" s="49"/>
      <c r="AL493" s="49"/>
      <c r="AM493" s="49"/>
      <c r="AN493" s="49"/>
      <c r="AO493" s="49"/>
      <c r="AP493" s="49"/>
      <c r="AQ493" s="49"/>
      <c r="AR493" s="49"/>
      <c r="AS493" s="49"/>
      <c r="AT493" s="49"/>
      <c r="AU493" s="49"/>
      <c r="AV493" s="49"/>
      <c r="AW493" s="49"/>
      <c r="AX493" s="49"/>
      <c r="AY493" s="49"/>
      <c r="AZ493" s="49"/>
      <c r="BA493" s="49"/>
      <c r="BB493" s="49"/>
      <c r="BC493" s="49"/>
      <c r="BD493" s="49"/>
      <c r="BE493" s="49"/>
      <c r="BF493" s="49"/>
      <c r="BG493" s="49"/>
      <c r="BH493" s="49"/>
      <c r="BI493" s="49"/>
      <c r="BJ493" s="49"/>
      <c r="BK493" s="49"/>
      <c r="BL493" s="49"/>
      <c r="BM493" s="49"/>
      <c r="BN493" s="49"/>
      <c r="BO493" s="49"/>
      <c r="BP493" s="49"/>
      <c r="BQ493" s="49"/>
      <c r="BR493" s="49"/>
      <c r="BS493" s="49"/>
      <c r="BT493" s="49"/>
      <c r="BU493" s="49"/>
      <c r="BV493" s="49"/>
      <c r="BW493" s="49"/>
      <c r="BX493" s="49"/>
      <c r="BY493" s="49"/>
      <c r="BZ493" s="49"/>
    </row>
    <row r="494" spans="1:78" s="22" customFormat="1">
      <c r="A494" s="49"/>
      <c r="AK494" s="49"/>
      <c r="AL494" s="49"/>
      <c r="AM494" s="49"/>
      <c r="AN494" s="49"/>
      <c r="AO494" s="49"/>
      <c r="AP494" s="49"/>
      <c r="AQ494" s="49"/>
      <c r="AR494" s="49"/>
      <c r="AS494" s="49"/>
      <c r="AT494" s="49"/>
      <c r="AU494" s="49"/>
      <c r="AV494" s="49"/>
      <c r="AW494" s="49"/>
      <c r="AX494" s="49"/>
      <c r="AY494" s="49"/>
      <c r="AZ494" s="49"/>
      <c r="BA494" s="49"/>
      <c r="BB494" s="49"/>
      <c r="BC494" s="49"/>
      <c r="BD494" s="49"/>
      <c r="BE494" s="49"/>
      <c r="BF494" s="49"/>
      <c r="BG494" s="49"/>
      <c r="BH494" s="49"/>
      <c r="BI494" s="49"/>
      <c r="BJ494" s="49"/>
      <c r="BK494" s="49"/>
      <c r="BL494" s="49"/>
      <c r="BM494" s="49"/>
      <c r="BN494" s="49"/>
      <c r="BO494" s="49"/>
      <c r="BP494" s="49"/>
      <c r="BQ494" s="49"/>
      <c r="BR494" s="49"/>
      <c r="BS494" s="49"/>
      <c r="BT494" s="49"/>
      <c r="BU494" s="49"/>
      <c r="BV494" s="49"/>
      <c r="BW494" s="49"/>
      <c r="BX494" s="49"/>
      <c r="BY494" s="49"/>
      <c r="BZ494" s="49"/>
    </row>
    <row r="495" spans="1:78" s="22" customFormat="1">
      <c r="A495" s="49"/>
      <c r="AK495" s="49"/>
      <c r="AL495" s="49"/>
      <c r="AM495" s="49"/>
      <c r="AN495" s="49"/>
      <c r="AO495" s="49"/>
      <c r="AP495" s="49"/>
      <c r="AQ495" s="49"/>
      <c r="AR495" s="49"/>
      <c r="AS495" s="49"/>
      <c r="AT495" s="49"/>
      <c r="AU495" s="49"/>
      <c r="AV495" s="49"/>
      <c r="AW495" s="49"/>
      <c r="AX495" s="49"/>
      <c r="AY495" s="49"/>
      <c r="AZ495" s="49"/>
      <c r="BA495" s="49"/>
      <c r="BB495" s="49"/>
      <c r="BC495" s="49"/>
      <c r="BD495" s="49"/>
      <c r="BE495" s="49"/>
      <c r="BF495" s="49"/>
      <c r="BG495" s="49"/>
      <c r="BH495" s="49"/>
      <c r="BI495" s="49"/>
      <c r="BJ495" s="49"/>
      <c r="BK495" s="49"/>
      <c r="BL495" s="49"/>
      <c r="BM495" s="49"/>
      <c r="BN495" s="49"/>
      <c r="BO495" s="49"/>
      <c r="BP495" s="49"/>
      <c r="BQ495" s="49"/>
      <c r="BR495" s="49"/>
      <c r="BS495" s="49"/>
      <c r="BT495" s="49"/>
      <c r="BU495" s="49"/>
      <c r="BV495" s="49"/>
      <c r="BW495" s="49"/>
      <c r="BX495" s="49"/>
      <c r="BY495" s="49"/>
      <c r="BZ495" s="49"/>
    </row>
    <row r="496" spans="1:78" s="22" customFormat="1">
      <c r="A496" s="49"/>
      <c r="AK496" s="49"/>
      <c r="AL496" s="49"/>
      <c r="AM496" s="49"/>
      <c r="AN496" s="49"/>
      <c r="AO496" s="49"/>
      <c r="AP496" s="49"/>
      <c r="AQ496" s="49"/>
      <c r="AR496" s="49"/>
      <c r="AS496" s="49"/>
      <c r="AT496" s="49"/>
      <c r="AU496" s="49"/>
      <c r="AV496" s="49"/>
      <c r="AW496" s="49"/>
      <c r="AX496" s="49"/>
      <c r="AY496" s="49"/>
      <c r="AZ496" s="49"/>
      <c r="BA496" s="49"/>
      <c r="BB496" s="49"/>
      <c r="BC496" s="49"/>
      <c r="BD496" s="49"/>
      <c r="BE496" s="49"/>
      <c r="BF496" s="49"/>
      <c r="BG496" s="49"/>
      <c r="BH496" s="49"/>
      <c r="BI496" s="49"/>
      <c r="BJ496" s="49"/>
      <c r="BK496" s="49"/>
      <c r="BL496" s="49"/>
      <c r="BM496" s="49"/>
      <c r="BN496" s="49"/>
      <c r="BO496" s="49"/>
      <c r="BP496" s="49"/>
      <c r="BQ496" s="49"/>
      <c r="BR496" s="49"/>
      <c r="BS496" s="49"/>
      <c r="BT496" s="49"/>
      <c r="BU496" s="49"/>
      <c r="BV496" s="49"/>
      <c r="BW496" s="49"/>
      <c r="BX496" s="49"/>
      <c r="BY496" s="49"/>
      <c r="BZ496" s="49"/>
    </row>
    <row r="497" spans="1:78" s="22" customFormat="1">
      <c r="A497" s="49"/>
      <c r="AK497" s="49"/>
      <c r="AL497" s="49"/>
      <c r="AM497" s="49"/>
      <c r="AN497" s="49"/>
      <c r="AO497" s="49"/>
      <c r="AP497" s="49"/>
      <c r="AQ497" s="49"/>
      <c r="AR497" s="49"/>
      <c r="AS497" s="49"/>
      <c r="AT497" s="49"/>
      <c r="AU497" s="49"/>
      <c r="AV497" s="49"/>
      <c r="AW497" s="49"/>
      <c r="AX497" s="49"/>
      <c r="AY497" s="49"/>
      <c r="AZ497" s="49"/>
      <c r="BA497" s="49"/>
      <c r="BB497" s="49"/>
      <c r="BC497" s="49"/>
      <c r="BD497" s="49"/>
      <c r="BE497" s="49"/>
      <c r="BF497" s="49"/>
      <c r="BG497" s="49"/>
      <c r="BH497" s="49"/>
      <c r="BI497" s="49"/>
      <c r="BJ497" s="49"/>
      <c r="BK497" s="49"/>
      <c r="BL497" s="49"/>
      <c r="BM497" s="49"/>
      <c r="BN497" s="49"/>
      <c r="BO497" s="49"/>
      <c r="BP497" s="49"/>
      <c r="BQ497" s="49"/>
      <c r="BR497" s="49"/>
      <c r="BS497" s="49"/>
      <c r="BT497" s="49"/>
      <c r="BU497" s="49"/>
      <c r="BV497" s="49"/>
      <c r="BW497" s="49"/>
      <c r="BX497" s="49"/>
      <c r="BY497" s="49"/>
      <c r="BZ497" s="49"/>
    </row>
    <row r="498" spans="1:78" s="22" customFormat="1">
      <c r="A498" s="49"/>
      <c r="AK498" s="49"/>
      <c r="AL498" s="49"/>
      <c r="AM498" s="49"/>
      <c r="AN498" s="49"/>
      <c r="AO498" s="49"/>
      <c r="AP498" s="49"/>
      <c r="AQ498" s="49"/>
      <c r="AR498" s="49"/>
      <c r="AS498" s="49"/>
      <c r="AT498" s="49"/>
      <c r="AU498" s="49"/>
      <c r="AV498" s="49"/>
      <c r="AW498" s="49"/>
      <c r="AX498" s="49"/>
      <c r="AY498" s="49"/>
      <c r="AZ498" s="49"/>
      <c r="BA498" s="49"/>
      <c r="BB498" s="49"/>
      <c r="BC498" s="49"/>
      <c r="BD498" s="49"/>
      <c r="BE498" s="49"/>
      <c r="BF498" s="49"/>
      <c r="BG498" s="49"/>
      <c r="BH498" s="49"/>
      <c r="BI498" s="49"/>
      <c r="BJ498" s="49"/>
      <c r="BK498" s="49"/>
      <c r="BL498" s="49"/>
      <c r="BM498" s="49"/>
      <c r="BN498" s="49"/>
      <c r="BO498" s="49"/>
      <c r="BP498" s="49"/>
      <c r="BQ498" s="49"/>
      <c r="BR498" s="49"/>
      <c r="BS498" s="49"/>
      <c r="BT498" s="49"/>
      <c r="BU498" s="49"/>
      <c r="BV498" s="49"/>
      <c r="BW498" s="49"/>
      <c r="BX498" s="49"/>
      <c r="BY498" s="49"/>
      <c r="BZ498" s="49"/>
    </row>
    <row r="499" spans="1:78" s="22" customFormat="1">
      <c r="A499" s="49"/>
      <c r="AK499" s="49"/>
      <c r="AL499" s="49"/>
      <c r="AM499" s="49"/>
      <c r="AN499" s="49"/>
      <c r="AO499" s="49"/>
      <c r="AP499" s="49"/>
      <c r="AQ499" s="49"/>
      <c r="AR499" s="49"/>
      <c r="AS499" s="49"/>
      <c r="AT499" s="49"/>
      <c r="AU499" s="49"/>
      <c r="AV499" s="49"/>
      <c r="AW499" s="49"/>
      <c r="AX499" s="49"/>
      <c r="AY499" s="49"/>
      <c r="AZ499" s="49"/>
      <c r="BA499" s="49"/>
      <c r="BB499" s="49"/>
      <c r="BC499" s="49"/>
      <c r="BD499" s="49"/>
      <c r="BE499" s="49"/>
      <c r="BF499" s="49"/>
      <c r="BG499" s="49"/>
      <c r="BH499" s="49"/>
      <c r="BI499" s="49"/>
      <c r="BJ499" s="49"/>
      <c r="BK499" s="49"/>
      <c r="BL499" s="49"/>
      <c r="BM499" s="49"/>
      <c r="BN499" s="49"/>
      <c r="BO499" s="49"/>
      <c r="BP499" s="49"/>
      <c r="BQ499" s="49"/>
      <c r="BR499" s="49"/>
      <c r="BS499" s="49"/>
      <c r="BT499" s="49"/>
      <c r="BU499" s="49"/>
      <c r="BV499" s="49"/>
      <c r="BW499" s="49"/>
      <c r="BX499" s="49"/>
      <c r="BY499" s="49"/>
      <c r="BZ499" s="49"/>
    </row>
    <row r="500" spans="1:78" s="22" customFormat="1">
      <c r="A500" s="49"/>
      <c r="AK500" s="49"/>
      <c r="AL500" s="49"/>
      <c r="AM500" s="49"/>
      <c r="AN500" s="49"/>
      <c r="AO500" s="49"/>
      <c r="AP500" s="49"/>
      <c r="AQ500" s="49"/>
      <c r="AR500" s="49"/>
      <c r="AS500" s="49"/>
      <c r="AT500" s="49"/>
      <c r="AU500" s="49"/>
      <c r="AV500" s="49"/>
      <c r="AW500" s="49"/>
      <c r="AX500" s="49"/>
      <c r="AY500" s="49"/>
      <c r="AZ500" s="49"/>
      <c r="BA500" s="49"/>
      <c r="BB500" s="49"/>
      <c r="BC500" s="49"/>
      <c r="BD500" s="49"/>
      <c r="BE500" s="49"/>
      <c r="BF500" s="49"/>
      <c r="BG500" s="49"/>
      <c r="BH500" s="49"/>
      <c r="BI500" s="49"/>
      <c r="BJ500" s="49"/>
      <c r="BK500" s="49"/>
      <c r="BL500" s="49"/>
      <c r="BM500" s="49"/>
      <c r="BN500" s="49"/>
      <c r="BO500" s="49"/>
      <c r="BP500" s="49"/>
      <c r="BQ500" s="49"/>
      <c r="BR500" s="49"/>
      <c r="BS500" s="49"/>
      <c r="BT500" s="49"/>
      <c r="BU500" s="49"/>
      <c r="BV500" s="49"/>
      <c r="BW500" s="49"/>
      <c r="BX500" s="49"/>
      <c r="BY500" s="49"/>
      <c r="BZ500" s="49"/>
    </row>
    <row r="501" spans="1:78" s="22" customFormat="1">
      <c r="A501" s="49"/>
      <c r="AK501" s="49"/>
      <c r="AL501" s="49"/>
      <c r="AM501" s="49"/>
      <c r="AN501" s="49"/>
      <c r="AO501" s="49"/>
      <c r="AP501" s="49"/>
      <c r="AQ501" s="49"/>
      <c r="AR501" s="49"/>
      <c r="AS501" s="49"/>
      <c r="AT501" s="49"/>
      <c r="AU501" s="49"/>
      <c r="AV501" s="49"/>
      <c r="AW501" s="49"/>
      <c r="AX501" s="49"/>
      <c r="AY501" s="49"/>
      <c r="AZ501" s="49"/>
      <c r="BA501" s="49"/>
      <c r="BB501" s="49"/>
      <c r="BC501" s="49"/>
      <c r="BD501" s="49"/>
      <c r="BE501" s="49"/>
      <c r="BF501" s="49"/>
      <c r="BG501" s="49"/>
      <c r="BH501" s="49"/>
      <c r="BI501" s="49"/>
      <c r="BJ501" s="49"/>
      <c r="BK501" s="49"/>
      <c r="BL501" s="49"/>
      <c r="BM501" s="49"/>
      <c r="BN501" s="49"/>
      <c r="BO501" s="49"/>
      <c r="BP501" s="49"/>
      <c r="BQ501" s="49"/>
      <c r="BR501" s="49"/>
      <c r="BS501" s="49"/>
      <c r="BT501" s="49"/>
      <c r="BU501" s="49"/>
      <c r="BV501" s="49"/>
      <c r="BW501" s="49"/>
      <c r="BX501" s="49"/>
      <c r="BY501" s="49"/>
      <c r="BZ501" s="49"/>
    </row>
    <row r="502" spans="1:78" s="22" customFormat="1">
      <c r="A502" s="49"/>
      <c r="AK502" s="49"/>
      <c r="AL502" s="49"/>
      <c r="AM502" s="49"/>
      <c r="AN502" s="49"/>
      <c r="AO502" s="49"/>
      <c r="AP502" s="49"/>
      <c r="AQ502" s="49"/>
      <c r="AR502" s="49"/>
      <c r="AS502" s="49"/>
      <c r="AT502" s="49"/>
      <c r="AU502" s="49"/>
      <c r="AV502" s="49"/>
      <c r="AW502" s="49"/>
      <c r="AX502" s="49"/>
      <c r="AY502" s="49"/>
      <c r="AZ502" s="49"/>
      <c r="BA502" s="49"/>
      <c r="BB502" s="49"/>
      <c r="BC502" s="49"/>
      <c r="BD502" s="49"/>
      <c r="BE502" s="49"/>
      <c r="BF502" s="49"/>
      <c r="BG502" s="49"/>
      <c r="BH502" s="49"/>
      <c r="BI502" s="49"/>
      <c r="BJ502" s="49"/>
      <c r="BK502" s="49"/>
      <c r="BL502" s="49"/>
      <c r="BM502" s="49"/>
      <c r="BN502" s="49"/>
      <c r="BO502" s="49"/>
      <c r="BP502" s="49"/>
      <c r="BQ502" s="49"/>
      <c r="BR502" s="49"/>
      <c r="BS502" s="49"/>
      <c r="BT502" s="49"/>
      <c r="BU502" s="49"/>
      <c r="BV502" s="49"/>
      <c r="BW502" s="49"/>
      <c r="BX502" s="49"/>
      <c r="BY502" s="49"/>
      <c r="BZ502" s="49"/>
    </row>
    <row r="503" spans="1:78" s="22" customFormat="1">
      <c r="A503" s="49"/>
      <c r="AK503" s="49"/>
      <c r="AL503" s="49"/>
      <c r="AM503" s="49"/>
      <c r="AN503" s="49"/>
      <c r="AO503" s="49"/>
      <c r="AP503" s="49"/>
      <c r="AQ503" s="49"/>
      <c r="AR503" s="49"/>
      <c r="AS503" s="49"/>
      <c r="AT503" s="49"/>
      <c r="AU503" s="49"/>
      <c r="AV503" s="49"/>
      <c r="AW503" s="49"/>
      <c r="AX503" s="49"/>
      <c r="AY503" s="49"/>
      <c r="AZ503" s="49"/>
      <c r="BA503" s="49"/>
      <c r="BB503" s="49"/>
      <c r="BC503" s="49"/>
      <c r="BD503" s="49"/>
      <c r="BE503" s="49"/>
      <c r="BF503" s="49"/>
      <c r="BG503" s="49"/>
      <c r="BH503" s="49"/>
      <c r="BI503" s="49"/>
      <c r="BJ503" s="49"/>
      <c r="BK503" s="49"/>
      <c r="BL503" s="49"/>
      <c r="BM503" s="49"/>
      <c r="BN503" s="49"/>
      <c r="BO503" s="49"/>
      <c r="BP503" s="49"/>
      <c r="BQ503" s="49"/>
      <c r="BR503" s="49"/>
      <c r="BS503" s="49"/>
      <c r="BT503" s="49"/>
      <c r="BU503" s="49"/>
      <c r="BV503" s="49"/>
      <c r="BW503" s="49"/>
      <c r="BX503" s="49"/>
      <c r="BY503" s="49"/>
      <c r="BZ503" s="49"/>
    </row>
    <row r="504" spans="1:78" s="22" customFormat="1">
      <c r="A504" s="49"/>
      <c r="AK504" s="49"/>
      <c r="AL504" s="49"/>
      <c r="AM504" s="49"/>
      <c r="AN504" s="49"/>
      <c r="AO504" s="49"/>
      <c r="AP504" s="49"/>
      <c r="AQ504" s="49"/>
      <c r="AR504" s="49"/>
      <c r="AS504" s="49"/>
      <c r="AT504" s="49"/>
      <c r="AU504" s="49"/>
      <c r="AV504" s="49"/>
      <c r="AW504" s="49"/>
      <c r="AX504" s="49"/>
      <c r="AY504" s="49"/>
      <c r="AZ504" s="49"/>
      <c r="BA504" s="49"/>
      <c r="BB504" s="49"/>
      <c r="BC504" s="49"/>
      <c r="BD504" s="49"/>
      <c r="BE504" s="49"/>
      <c r="BF504" s="49"/>
      <c r="BG504" s="49"/>
      <c r="BH504" s="49"/>
      <c r="BI504" s="49"/>
      <c r="BJ504" s="49"/>
      <c r="BK504" s="49"/>
      <c r="BL504" s="49"/>
      <c r="BM504" s="49"/>
      <c r="BN504" s="49"/>
      <c r="BO504" s="49"/>
      <c r="BP504" s="49"/>
      <c r="BQ504" s="49"/>
      <c r="BR504" s="49"/>
      <c r="BS504" s="49"/>
      <c r="BT504" s="49"/>
      <c r="BU504" s="49"/>
      <c r="BV504" s="49"/>
      <c r="BW504" s="49"/>
      <c r="BX504" s="49"/>
      <c r="BY504" s="49"/>
      <c r="BZ504" s="49"/>
    </row>
    <row r="505" spans="1:78" s="22" customFormat="1">
      <c r="A505" s="49"/>
      <c r="AK505" s="49"/>
      <c r="AL505" s="49"/>
      <c r="AM505" s="49"/>
      <c r="AN505" s="49"/>
      <c r="AO505" s="49"/>
      <c r="AP505" s="49"/>
      <c r="AQ505" s="49"/>
      <c r="AR505" s="49"/>
      <c r="AS505" s="49"/>
      <c r="AT505" s="49"/>
      <c r="AU505" s="49"/>
      <c r="AV505" s="49"/>
      <c r="AW505" s="49"/>
      <c r="AX505" s="49"/>
      <c r="AY505" s="49"/>
      <c r="AZ505" s="49"/>
      <c r="BA505" s="49"/>
      <c r="BB505" s="49"/>
      <c r="BC505" s="49"/>
      <c r="BD505" s="49"/>
      <c r="BE505" s="49"/>
      <c r="BF505" s="49"/>
      <c r="BG505" s="49"/>
      <c r="BH505" s="49"/>
      <c r="BI505" s="49"/>
      <c r="BJ505" s="49"/>
      <c r="BK505" s="49"/>
      <c r="BL505" s="49"/>
      <c r="BM505" s="49"/>
      <c r="BN505" s="49"/>
      <c r="BO505" s="49"/>
      <c r="BP505" s="49"/>
      <c r="BQ505" s="49"/>
      <c r="BR505" s="49"/>
      <c r="BS505" s="49"/>
      <c r="BT505" s="49"/>
      <c r="BU505" s="49"/>
      <c r="BV505" s="49"/>
      <c r="BW505" s="49"/>
      <c r="BX505" s="49"/>
      <c r="BY505" s="49"/>
      <c r="BZ505" s="49"/>
    </row>
    <row r="506" spans="1:78" s="22" customFormat="1">
      <c r="A506" s="49"/>
      <c r="AK506" s="49"/>
      <c r="AL506" s="49"/>
      <c r="AM506" s="49"/>
      <c r="AN506" s="49"/>
      <c r="AO506" s="49"/>
      <c r="AP506" s="49"/>
      <c r="AQ506" s="49"/>
      <c r="AR506" s="49"/>
      <c r="AS506" s="49"/>
      <c r="AT506" s="49"/>
      <c r="AU506" s="49"/>
      <c r="AV506" s="49"/>
      <c r="AW506" s="49"/>
      <c r="AX506" s="49"/>
      <c r="AY506" s="49"/>
      <c r="AZ506" s="49"/>
      <c r="BA506" s="49"/>
      <c r="BB506" s="49"/>
      <c r="BC506" s="49"/>
      <c r="BD506" s="49"/>
      <c r="BE506" s="49"/>
      <c r="BF506" s="49"/>
      <c r="BG506" s="49"/>
      <c r="BH506" s="49"/>
      <c r="BI506" s="49"/>
      <c r="BJ506" s="49"/>
      <c r="BK506" s="49"/>
      <c r="BL506" s="49"/>
      <c r="BM506" s="49"/>
      <c r="BN506" s="49"/>
      <c r="BO506" s="49"/>
      <c r="BP506" s="49"/>
      <c r="BQ506" s="49"/>
      <c r="BR506" s="49"/>
      <c r="BS506" s="49"/>
      <c r="BT506" s="49"/>
      <c r="BU506" s="49"/>
      <c r="BV506" s="49"/>
      <c r="BW506" s="49"/>
      <c r="BX506" s="49"/>
      <c r="BY506" s="49"/>
      <c r="BZ506" s="49"/>
    </row>
    <row r="507" spans="1:78" s="22" customFormat="1">
      <c r="A507" s="49"/>
      <c r="AK507" s="49"/>
      <c r="AL507" s="49"/>
      <c r="AM507" s="49"/>
      <c r="AN507" s="49"/>
      <c r="AO507" s="49"/>
      <c r="AP507" s="49"/>
      <c r="AQ507" s="49"/>
      <c r="AR507" s="49"/>
      <c r="AS507" s="49"/>
      <c r="AT507" s="49"/>
      <c r="AU507" s="49"/>
      <c r="AV507" s="49"/>
      <c r="AW507" s="49"/>
      <c r="AX507" s="49"/>
      <c r="AY507" s="49"/>
      <c r="AZ507" s="49"/>
      <c r="BA507" s="49"/>
      <c r="BB507" s="49"/>
      <c r="BC507" s="49"/>
      <c r="BD507" s="49"/>
      <c r="BE507" s="49"/>
      <c r="BF507" s="49"/>
      <c r="BG507" s="49"/>
      <c r="BH507" s="49"/>
      <c r="BI507" s="49"/>
      <c r="BJ507" s="49"/>
      <c r="BK507" s="49"/>
      <c r="BL507" s="49"/>
      <c r="BM507" s="49"/>
      <c r="BN507" s="49"/>
      <c r="BO507" s="49"/>
      <c r="BP507" s="49"/>
      <c r="BQ507" s="49"/>
      <c r="BR507" s="49"/>
      <c r="BS507" s="49"/>
      <c r="BT507" s="49"/>
      <c r="BU507" s="49"/>
      <c r="BV507" s="49"/>
      <c r="BW507" s="49"/>
      <c r="BX507" s="49"/>
      <c r="BY507" s="49"/>
      <c r="BZ507" s="49"/>
    </row>
    <row r="508" spans="1:78" s="22" customFormat="1">
      <c r="A508" s="49"/>
      <c r="AK508" s="49"/>
      <c r="AL508" s="49"/>
      <c r="AM508" s="49"/>
      <c r="AN508" s="49"/>
      <c r="AO508" s="49"/>
      <c r="AP508" s="49"/>
      <c r="AQ508" s="49"/>
      <c r="AR508" s="49"/>
      <c r="AS508" s="49"/>
      <c r="AT508" s="49"/>
      <c r="AU508" s="49"/>
      <c r="AV508" s="49"/>
      <c r="AW508" s="49"/>
      <c r="AX508" s="49"/>
      <c r="AY508" s="49"/>
      <c r="AZ508" s="49"/>
      <c r="BA508" s="49"/>
      <c r="BB508" s="49"/>
      <c r="BC508" s="49"/>
      <c r="BD508" s="49"/>
      <c r="BE508" s="49"/>
      <c r="BF508" s="49"/>
      <c r="BG508" s="49"/>
      <c r="BH508" s="49"/>
      <c r="BI508" s="49"/>
      <c r="BJ508" s="49"/>
      <c r="BK508" s="49"/>
      <c r="BL508" s="49"/>
      <c r="BM508" s="49"/>
      <c r="BN508" s="49"/>
      <c r="BO508" s="49"/>
      <c r="BP508" s="49"/>
      <c r="BQ508" s="49"/>
      <c r="BR508" s="49"/>
      <c r="BS508" s="49"/>
      <c r="BT508" s="49"/>
      <c r="BU508" s="49"/>
      <c r="BV508" s="49"/>
      <c r="BW508" s="49"/>
      <c r="BX508" s="49"/>
      <c r="BY508" s="49"/>
      <c r="BZ508" s="49"/>
    </row>
    <row r="509" spans="1:78" s="22" customFormat="1">
      <c r="A509" s="49"/>
      <c r="AK509" s="49"/>
      <c r="AL509" s="49"/>
      <c r="AM509" s="49"/>
      <c r="AN509" s="49"/>
      <c r="AO509" s="49"/>
      <c r="AP509" s="49"/>
      <c r="AQ509" s="49"/>
      <c r="AR509" s="49"/>
      <c r="AS509" s="49"/>
      <c r="AT509" s="49"/>
      <c r="AU509" s="49"/>
      <c r="AV509" s="49"/>
      <c r="AW509" s="49"/>
      <c r="AX509" s="49"/>
      <c r="AY509" s="49"/>
      <c r="AZ509" s="49"/>
      <c r="BA509" s="49"/>
      <c r="BB509" s="49"/>
      <c r="BC509" s="49"/>
      <c r="BD509" s="49"/>
      <c r="BE509" s="49"/>
      <c r="BF509" s="49"/>
      <c r="BG509" s="49"/>
      <c r="BH509" s="49"/>
      <c r="BI509" s="49"/>
      <c r="BJ509" s="49"/>
      <c r="BK509" s="49"/>
      <c r="BL509" s="49"/>
      <c r="BM509" s="49"/>
      <c r="BN509" s="49"/>
      <c r="BO509" s="49"/>
      <c r="BP509" s="49"/>
      <c r="BQ509" s="49"/>
      <c r="BR509" s="49"/>
      <c r="BS509" s="49"/>
      <c r="BT509" s="49"/>
      <c r="BU509" s="49"/>
      <c r="BV509" s="49"/>
      <c r="BW509" s="49"/>
      <c r="BX509" s="49"/>
      <c r="BY509" s="49"/>
      <c r="BZ509" s="49"/>
    </row>
    <row r="510" spans="1:78" s="22" customFormat="1">
      <c r="A510" s="49"/>
      <c r="AK510" s="49"/>
      <c r="AL510" s="49"/>
      <c r="AM510" s="49"/>
      <c r="AN510" s="49"/>
      <c r="AO510" s="49"/>
      <c r="AP510" s="49"/>
      <c r="AQ510" s="49"/>
      <c r="AR510" s="49"/>
      <c r="AS510" s="49"/>
      <c r="AT510" s="49"/>
      <c r="AU510" s="49"/>
      <c r="AV510" s="49"/>
      <c r="AW510" s="49"/>
      <c r="AX510" s="49"/>
      <c r="AY510" s="49"/>
      <c r="AZ510" s="49"/>
      <c r="BA510" s="49"/>
      <c r="BB510" s="49"/>
      <c r="BC510" s="49"/>
      <c r="BD510" s="49"/>
      <c r="BE510" s="49"/>
      <c r="BF510" s="49"/>
      <c r="BG510" s="49"/>
      <c r="BH510" s="49"/>
      <c r="BI510" s="49"/>
      <c r="BJ510" s="49"/>
      <c r="BK510" s="49"/>
      <c r="BL510" s="49"/>
      <c r="BM510" s="49"/>
      <c r="BN510" s="49"/>
      <c r="BO510" s="49"/>
      <c r="BP510" s="49"/>
      <c r="BQ510" s="49"/>
      <c r="BR510" s="49"/>
      <c r="BS510" s="49"/>
      <c r="BT510" s="49"/>
      <c r="BU510" s="49"/>
      <c r="BV510" s="49"/>
      <c r="BW510" s="49"/>
      <c r="BX510" s="49"/>
      <c r="BY510" s="49"/>
      <c r="BZ510" s="49"/>
    </row>
    <row r="511" spans="1:78" s="22" customFormat="1">
      <c r="A511" s="49"/>
      <c r="AK511" s="49"/>
      <c r="AL511" s="49"/>
      <c r="AM511" s="49"/>
      <c r="AN511" s="49"/>
      <c r="AO511" s="49"/>
      <c r="AP511" s="49"/>
      <c r="AQ511" s="49"/>
      <c r="AR511" s="49"/>
      <c r="AS511" s="49"/>
      <c r="AT511" s="49"/>
      <c r="AU511" s="49"/>
      <c r="AV511" s="49"/>
      <c r="AW511" s="49"/>
      <c r="AX511" s="49"/>
      <c r="AY511" s="49"/>
      <c r="AZ511" s="49"/>
      <c r="BA511" s="49"/>
      <c r="BB511" s="49"/>
      <c r="BC511" s="49"/>
      <c r="BD511" s="49"/>
      <c r="BE511" s="49"/>
      <c r="BF511" s="49"/>
      <c r="BG511" s="49"/>
      <c r="BH511" s="49"/>
      <c r="BI511" s="49"/>
      <c r="BJ511" s="49"/>
      <c r="BK511" s="49"/>
      <c r="BL511" s="49"/>
      <c r="BM511" s="49"/>
      <c r="BN511" s="49"/>
      <c r="BO511" s="49"/>
      <c r="BP511" s="49"/>
      <c r="BQ511" s="49"/>
      <c r="BR511" s="49"/>
      <c r="BS511" s="49"/>
      <c r="BT511" s="49"/>
      <c r="BU511" s="49"/>
      <c r="BV511" s="49"/>
      <c r="BW511" s="49"/>
      <c r="BX511" s="49"/>
      <c r="BY511" s="49"/>
      <c r="BZ511" s="49"/>
    </row>
    <row r="512" spans="1:78" s="22" customFormat="1">
      <c r="A512" s="49"/>
      <c r="AK512" s="49"/>
      <c r="AL512" s="49"/>
      <c r="AM512" s="49"/>
      <c r="AN512" s="49"/>
      <c r="AO512" s="49"/>
      <c r="AP512" s="49"/>
      <c r="AQ512" s="49"/>
      <c r="AR512" s="49"/>
      <c r="AS512" s="49"/>
      <c r="AT512" s="49"/>
      <c r="AU512" s="49"/>
      <c r="AV512" s="49"/>
      <c r="AW512" s="49"/>
      <c r="AX512" s="49"/>
      <c r="AY512" s="49"/>
      <c r="AZ512" s="49"/>
      <c r="BA512" s="49"/>
      <c r="BB512" s="49"/>
      <c r="BC512" s="49"/>
      <c r="BD512" s="49"/>
      <c r="BE512" s="49"/>
      <c r="BF512" s="49"/>
      <c r="BG512" s="49"/>
      <c r="BH512" s="49"/>
      <c r="BI512" s="49"/>
      <c r="BJ512" s="49"/>
      <c r="BK512" s="49"/>
      <c r="BL512" s="49"/>
      <c r="BM512" s="49"/>
      <c r="BN512" s="49"/>
      <c r="BO512" s="49"/>
      <c r="BP512" s="49"/>
      <c r="BQ512" s="49"/>
      <c r="BR512" s="49"/>
      <c r="BS512" s="49"/>
      <c r="BT512" s="49"/>
      <c r="BU512" s="49"/>
      <c r="BV512" s="49"/>
      <c r="BW512" s="49"/>
      <c r="BX512" s="49"/>
      <c r="BY512" s="49"/>
      <c r="BZ512" s="49"/>
    </row>
    <row r="513" spans="1:78" s="22" customFormat="1">
      <c r="A513" s="49"/>
      <c r="AK513" s="49"/>
      <c r="AL513" s="49"/>
      <c r="AM513" s="49"/>
      <c r="AN513" s="49"/>
      <c r="AO513" s="49"/>
      <c r="AP513" s="49"/>
      <c r="AQ513" s="49"/>
      <c r="AR513" s="49"/>
      <c r="AS513" s="49"/>
      <c r="AT513" s="49"/>
      <c r="AU513" s="49"/>
      <c r="AV513" s="49"/>
      <c r="AW513" s="49"/>
      <c r="AX513" s="49"/>
      <c r="AY513" s="49"/>
      <c r="AZ513" s="49"/>
      <c r="BA513" s="49"/>
      <c r="BB513" s="49"/>
      <c r="BC513" s="49"/>
      <c r="BD513" s="49"/>
      <c r="BE513" s="49"/>
      <c r="BF513" s="49"/>
      <c r="BG513" s="49"/>
      <c r="BH513" s="49"/>
      <c r="BI513" s="49"/>
      <c r="BJ513" s="49"/>
      <c r="BK513" s="49"/>
      <c r="BL513" s="49"/>
      <c r="BM513" s="49"/>
      <c r="BN513" s="49"/>
      <c r="BO513" s="49"/>
      <c r="BP513" s="49"/>
      <c r="BQ513" s="49"/>
      <c r="BR513" s="49"/>
      <c r="BS513" s="49"/>
      <c r="BT513" s="49"/>
      <c r="BU513" s="49"/>
      <c r="BV513" s="49"/>
      <c r="BW513" s="49"/>
      <c r="BX513" s="49"/>
      <c r="BY513" s="49"/>
      <c r="BZ513" s="49"/>
    </row>
    <row r="514" spans="1:78" s="22" customFormat="1">
      <c r="A514" s="49"/>
      <c r="AK514" s="49"/>
      <c r="AL514" s="49"/>
      <c r="AM514" s="49"/>
      <c r="AN514" s="49"/>
      <c r="AO514" s="49"/>
      <c r="AP514" s="49"/>
      <c r="AQ514" s="49"/>
      <c r="AR514" s="49"/>
      <c r="AS514" s="49"/>
      <c r="AT514" s="49"/>
      <c r="AU514" s="49"/>
      <c r="AV514" s="49"/>
      <c r="AW514" s="49"/>
      <c r="AX514" s="49"/>
      <c r="AY514" s="49"/>
      <c r="AZ514" s="49"/>
      <c r="BA514" s="49"/>
      <c r="BB514" s="49"/>
      <c r="BC514" s="49"/>
      <c r="BD514" s="49"/>
      <c r="BE514" s="49"/>
      <c r="BF514" s="49"/>
      <c r="BG514" s="49"/>
      <c r="BH514" s="49"/>
      <c r="BI514" s="49"/>
      <c r="BJ514" s="49"/>
      <c r="BK514" s="49"/>
      <c r="BL514" s="49"/>
      <c r="BM514" s="49"/>
      <c r="BN514" s="49"/>
      <c r="BO514" s="49"/>
      <c r="BP514" s="49"/>
      <c r="BQ514" s="49"/>
      <c r="BR514" s="49"/>
      <c r="BS514" s="49"/>
      <c r="BT514" s="49"/>
      <c r="BU514" s="49"/>
      <c r="BV514" s="49"/>
      <c r="BW514" s="49"/>
      <c r="BX514" s="49"/>
      <c r="BY514" s="49"/>
      <c r="BZ514" s="49"/>
    </row>
    <row r="515" spans="1:78" s="22" customFormat="1">
      <c r="A515" s="49"/>
      <c r="AK515" s="49"/>
      <c r="AL515" s="49"/>
      <c r="AM515" s="49"/>
      <c r="AN515" s="49"/>
      <c r="AO515" s="49"/>
      <c r="AP515" s="49"/>
      <c r="AQ515" s="49"/>
      <c r="AR515" s="49"/>
      <c r="AS515" s="49"/>
      <c r="AT515" s="49"/>
      <c r="AU515" s="49"/>
      <c r="AV515" s="49"/>
      <c r="AW515" s="49"/>
      <c r="AX515" s="49"/>
      <c r="AY515" s="49"/>
      <c r="AZ515" s="49"/>
      <c r="BA515" s="49"/>
      <c r="BB515" s="49"/>
      <c r="BC515" s="49"/>
      <c r="BD515" s="49"/>
      <c r="BE515" s="49"/>
      <c r="BF515" s="49"/>
      <c r="BG515" s="49"/>
      <c r="BH515" s="49"/>
      <c r="BI515" s="49"/>
      <c r="BJ515" s="49"/>
      <c r="BK515" s="49"/>
      <c r="BL515" s="49"/>
      <c r="BM515" s="49"/>
      <c r="BN515" s="49"/>
      <c r="BO515" s="49"/>
      <c r="BP515" s="49"/>
      <c r="BQ515" s="49"/>
      <c r="BR515" s="49"/>
      <c r="BS515" s="49"/>
      <c r="BT515" s="49"/>
      <c r="BU515" s="49"/>
      <c r="BV515" s="49"/>
      <c r="BW515" s="49"/>
      <c r="BX515" s="49"/>
      <c r="BY515" s="49"/>
      <c r="BZ515" s="49"/>
    </row>
    <row r="516" spans="1:78" s="22" customFormat="1">
      <c r="A516" s="49"/>
      <c r="AK516" s="49"/>
      <c r="AL516" s="49"/>
      <c r="AM516" s="49"/>
      <c r="AN516" s="49"/>
      <c r="AO516" s="49"/>
      <c r="AP516" s="49"/>
      <c r="AQ516" s="49"/>
      <c r="AR516" s="49"/>
      <c r="AS516" s="49"/>
      <c r="AT516" s="49"/>
      <c r="AU516" s="49"/>
      <c r="AV516" s="49"/>
      <c r="AW516" s="49"/>
      <c r="AX516" s="49"/>
      <c r="AY516" s="49"/>
      <c r="AZ516" s="49"/>
      <c r="BA516" s="49"/>
      <c r="BB516" s="49"/>
      <c r="BC516" s="49"/>
      <c r="BD516" s="49"/>
      <c r="BE516" s="49"/>
      <c r="BF516" s="49"/>
      <c r="BG516" s="49"/>
      <c r="BH516" s="49"/>
      <c r="BI516" s="49"/>
      <c r="BJ516" s="49"/>
      <c r="BK516" s="49"/>
      <c r="BL516" s="49"/>
      <c r="BM516" s="49"/>
      <c r="BN516" s="49"/>
      <c r="BO516" s="49"/>
      <c r="BP516" s="49"/>
      <c r="BQ516" s="49"/>
      <c r="BR516" s="49"/>
      <c r="BS516" s="49"/>
      <c r="BT516" s="49"/>
      <c r="BU516" s="49"/>
      <c r="BV516" s="49"/>
      <c r="BW516" s="49"/>
      <c r="BX516" s="49"/>
      <c r="BY516" s="49"/>
      <c r="BZ516" s="49"/>
    </row>
    <row r="517" spans="1:78" s="22" customFormat="1">
      <c r="A517" s="49"/>
      <c r="AK517" s="49"/>
      <c r="AL517" s="49"/>
      <c r="AM517" s="49"/>
      <c r="AN517" s="49"/>
      <c r="AO517" s="49"/>
      <c r="AP517" s="49"/>
      <c r="AQ517" s="49"/>
      <c r="AR517" s="49"/>
      <c r="AS517" s="49"/>
      <c r="AT517" s="49"/>
      <c r="AU517" s="49"/>
      <c r="AV517" s="49"/>
      <c r="AW517" s="49"/>
      <c r="AX517" s="49"/>
      <c r="AY517" s="49"/>
      <c r="AZ517" s="49"/>
      <c r="BA517" s="49"/>
      <c r="BB517" s="49"/>
      <c r="BC517" s="49"/>
      <c r="BD517" s="49"/>
      <c r="BE517" s="49"/>
      <c r="BF517" s="49"/>
      <c r="BG517" s="49"/>
      <c r="BH517" s="49"/>
      <c r="BI517" s="49"/>
      <c r="BJ517" s="49"/>
      <c r="BK517" s="49"/>
      <c r="BL517" s="49"/>
      <c r="BM517" s="49"/>
      <c r="BN517" s="49"/>
      <c r="BO517" s="49"/>
      <c r="BP517" s="49"/>
      <c r="BQ517" s="49"/>
      <c r="BR517" s="49"/>
      <c r="BS517" s="49"/>
      <c r="BT517" s="49"/>
      <c r="BU517" s="49"/>
      <c r="BV517" s="49"/>
      <c r="BW517" s="49"/>
      <c r="BX517" s="49"/>
      <c r="BY517" s="49"/>
      <c r="BZ517" s="49"/>
    </row>
    <row r="518" spans="1:78" s="22" customFormat="1">
      <c r="A518" s="49"/>
      <c r="AK518" s="49"/>
      <c r="AL518" s="49"/>
      <c r="AM518" s="49"/>
      <c r="AN518" s="49"/>
      <c r="AO518" s="49"/>
      <c r="AP518" s="49"/>
      <c r="AQ518" s="49"/>
      <c r="AR518" s="49"/>
      <c r="AS518" s="49"/>
      <c r="AT518" s="49"/>
      <c r="AU518" s="49"/>
      <c r="AV518" s="49"/>
      <c r="AW518" s="49"/>
      <c r="AX518" s="49"/>
      <c r="AY518" s="49"/>
      <c r="AZ518" s="49"/>
      <c r="BA518" s="49"/>
      <c r="BB518" s="49"/>
      <c r="BC518" s="49"/>
      <c r="BD518" s="49"/>
      <c r="BE518" s="49"/>
      <c r="BF518" s="49"/>
      <c r="BG518" s="49"/>
      <c r="BH518" s="49"/>
      <c r="BI518" s="49"/>
      <c r="BJ518" s="49"/>
      <c r="BK518" s="49"/>
      <c r="BL518" s="49"/>
      <c r="BM518" s="49"/>
      <c r="BN518" s="49"/>
      <c r="BO518" s="49"/>
      <c r="BP518" s="49"/>
      <c r="BQ518" s="49"/>
      <c r="BR518" s="49"/>
      <c r="BS518" s="49"/>
      <c r="BT518" s="49"/>
      <c r="BU518" s="49"/>
      <c r="BV518" s="49"/>
      <c r="BW518" s="49"/>
      <c r="BX518" s="49"/>
      <c r="BY518" s="49"/>
      <c r="BZ518" s="49"/>
    </row>
    <row r="519" spans="1:78" s="22" customFormat="1">
      <c r="A519" s="49"/>
      <c r="AK519" s="49"/>
      <c r="AL519" s="49"/>
      <c r="AM519" s="49"/>
      <c r="AN519" s="49"/>
      <c r="AO519" s="49"/>
      <c r="AP519" s="49"/>
      <c r="AQ519" s="49"/>
      <c r="AR519" s="49"/>
      <c r="AS519" s="49"/>
      <c r="AT519" s="49"/>
      <c r="AU519" s="49"/>
      <c r="AV519" s="49"/>
      <c r="AW519" s="49"/>
      <c r="AX519" s="49"/>
      <c r="AY519" s="49"/>
      <c r="AZ519" s="49"/>
      <c r="BA519" s="49"/>
      <c r="BB519" s="49"/>
      <c r="BC519" s="49"/>
      <c r="BD519" s="49"/>
      <c r="BE519" s="49"/>
      <c r="BF519" s="49"/>
      <c r="BG519" s="49"/>
      <c r="BH519" s="49"/>
      <c r="BI519" s="49"/>
      <c r="BJ519" s="49"/>
      <c r="BK519" s="49"/>
      <c r="BL519" s="49"/>
      <c r="BM519" s="49"/>
      <c r="BN519" s="49"/>
      <c r="BO519" s="49"/>
      <c r="BP519" s="49"/>
      <c r="BQ519" s="49"/>
      <c r="BR519" s="49"/>
      <c r="BS519" s="49"/>
      <c r="BT519" s="49"/>
      <c r="BU519" s="49"/>
      <c r="BV519" s="49"/>
      <c r="BW519" s="49"/>
      <c r="BX519" s="49"/>
      <c r="BY519" s="49"/>
      <c r="BZ519" s="49"/>
    </row>
    <row r="520" spans="1:78" s="22" customFormat="1">
      <c r="A520" s="49"/>
      <c r="AK520" s="49"/>
      <c r="AL520" s="49"/>
      <c r="AM520" s="49"/>
      <c r="AN520" s="49"/>
      <c r="AO520" s="49"/>
      <c r="AP520" s="49"/>
      <c r="AQ520" s="49"/>
      <c r="AR520" s="49"/>
      <c r="AS520" s="49"/>
      <c r="AT520" s="49"/>
      <c r="AU520" s="49"/>
      <c r="AV520" s="49"/>
      <c r="AW520" s="49"/>
      <c r="AX520" s="49"/>
      <c r="AY520" s="49"/>
      <c r="AZ520" s="49"/>
      <c r="BA520" s="49"/>
      <c r="BB520" s="49"/>
      <c r="BC520" s="49"/>
      <c r="BD520" s="49"/>
      <c r="BE520" s="49"/>
      <c r="BF520" s="49"/>
      <c r="BG520" s="49"/>
      <c r="BH520" s="49"/>
      <c r="BI520" s="49"/>
      <c r="BJ520" s="49"/>
      <c r="BK520" s="49"/>
      <c r="BL520" s="49"/>
      <c r="BM520" s="49"/>
      <c r="BN520" s="49"/>
      <c r="BO520" s="49"/>
      <c r="BP520" s="49"/>
      <c r="BQ520" s="49"/>
      <c r="BR520" s="49"/>
      <c r="BS520" s="49"/>
      <c r="BT520" s="49"/>
      <c r="BU520" s="49"/>
      <c r="BV520" s="49"/>
      <c r="BW520" s="49"/>
      <c r="BX520" s="49"/>
      <c r="BY520" s="49"/>
      <c r="BZ520" s="49"/>
    </row>
    <row r="521" spans="1:78" s="22" customFormat="1">
      <c r="A521" s="49"/>
      <c r="AK521" s="49"/>
      <c r="AL521" s="49"/>
      <c r="AM521" s="49"/>
      <c r="AN521" s="49"/>
      <c r="AO521" s="49"/>
      <c r="AP521" s="49"/>
      <c r="AQ521" s="49"/>
      <c r="AR521" s="49"/>
      <c r="AS521" s="49"/>
      <c r="AT521" s="49"/>
      <c r="AU521" s="49"/>
      <c r="AV521" s="49"/>
      <c r="AW521" s="49"/>
      <c r="AX521" s="49"/>
      <c r="AY521" s="49"/>
      <c r="AZ521" s="49"/>
      <c r="BA521" s="49"/>
      <c r="BB521" s="49"/>
      <c r="BC521" s="49"/>
      <c r="BD521" s="49"/>
      <c r="BE521" s="49"/>
      <c r="BF521" s="49"/>
      <c r="BG521" s="49"/>
      <c r="BH521" s="49"/>
      <c r="BI521" s="49"/>
      <c r="BJ521" s="49"/>
      <c r="BK521" s="49"/>
      <c r="BL521" s="49"/>
      <c r="BM521" s="49"/>
      <c r="BN521" s="49"/>
      <c r="BO521" s="49"/>
      <c r="BP521" s="49"/>
      <c r="BQ521" s="49"/>
      <c r="BR521" s="49"/>
      <c r="BS521" s="49"/>
      <c r="BT521" s="49"/>
      <c r="BU521" s="49"/>
      <c r="BV521" s="49"/>
      <c r="BW521" s="49"/>
      <c r="BX521" s="49"/>
      <c r="BY521" s="49"/>
      <c r="BZ521" s="49"/>
    </row>
    <row r="522" spans="1:78" s="22" customFormat="1">
      <c r="A522" s="49"/>
      <c r="AK522" s="49"/>
      <c r="AL522" s="49"/>
      <c r="AM522" s="49"/>
      <c r="AN522" s="49"/>
      <c r="AO522" s="49"/>
      <c r="AP522" s="49"/>
      <c r="AQ522" s="49"/>
      <c r="AR522" s="49"/>
      <c r="AS522" s="49"/>
      <c r="AT522" s="49"/>
      <c r="AU522" s="49"/>
      <c r="AV522" s="49"/>
      <c r="AW522" s="49"/>
      <c r="AX522" s="49"/>
      <c r="AY522" s="49"/>
      <c r="AZ522" s="49"/>
      <c r="BA522" s="49"/>
      <c r="BB522" s="49"/>
      <c r="BC522" s="49"/>
      <c r="BD522" s="49"/>
      <c r="BE522" s="49"/>
      <c r="BF522" s="49"/>
      <c r="BG522" s="49"/>
      <c r="BH522" s="49"/>
      <c r="BI522" s="49"/>
      <c r="BJ522" s="49"/>
      <c r="BK522" s="49"/>
      <c r="BL522" s="49"/>
      <c r="BM522" s="49"/>
      <c r="BN522" s="49"/>
      <c r="BO522" s="49"/>
      <c r="BP522" s="49"/>
      <c r="BQ522" s="49"/>
      <c r="BR522" s="49"/>
      <c r="BS522" s="49"/>
      <c r="BT522" s="49"/>
      <c r="BU522" s="49"/>
      <c r="BV522" s="49"/>
      <c r="BW522" s="49"/>
      <c r="BX522" s="49"/>
      <c r="BY522" s="49"/>
      <c r="BZ522" s="49"/>
    </row>
    <row r="523" spans="1:78" s="22" customFormat="1">
      <c r="A523" s="49"/>
      <c r="AK523" s="49"/>
      <c r="AL523" s="49"/>
      <c r="AM523" s="49"/>
      <c r="AN523" s="49"/>
      <c r="AO523" s="49"/>
      <c r="AP523" s="49"/>
      <c r="AQ523" s="49"/>
      <c r="AR523" s="49"/>
      <c r="AS523" s="49"/>
      <c r="AT523" s="49"/>
      <c r="AU523" s="49"/>
      <c r="AV523" s="49"/>
      <c r="AW523" s="49"/>
      <c r="AX523" s="49"/>
      <c r="AY523" s="49"/>
      <c r="AZ523" s="49"/>
      <c r="BA523" s="49"/>
      <c r="BB523" s="49"/>
      <c r="BC523" s="49"/>
      <c r="BD523" s="49"/>
      <c r="BE523" s="49"/>
      <c r="BF523" s="49"/>
      <c r="BG523" s="49"/>
      <c r="BH523" s="49"/>
      <c r="BI523" s="49"/>
      <c r="BJ523" s="49"/>
      <c r="BK523" s="49"/>
      <c r="BL523" s="49"/>
      <c r="BM523" s="49"/>
      <c r="BN523" s="49"/>
      <c r="BO523" s="49"/>
      <c r="BP523" s="49"/>
      <c r="BQ523" s="49"/>
      <c r="BR523" s="49"/>
      <c r="BS523" s="49"/>
      <c r="BT523" s="49"/>
      <c r="BU523" s="49"/>
      <c r="BV523" s="49"/>
      <c r="BW523" s="49"/>
      <c r="BX523" s="49"/>
      <c r="BY523" s="49"/>
      <c r="BZ523" s="49"/>
    </row>
    <row r="524" spans="1:78" s="22" customFormat="1">
      <c r="A524" s="49"/>
      <c r="AK524" s="49"/>
      <c r="AL524" s="49"/>
      <c r="AM524" s="49"/>
      <c r="AN524" s="49"/>
      <c r="AO524" s="49"/>
      <c r="AP524" s="49"/>
      <c r="AQ524" s="49"/>
      <c r="AR524" s="49"/>
      <c r="AS524" s="49"/>
      <c r="AT524" s="49"/>
      <c r="AU524" s="49"/>
      <c r="AV524" s="49"/>
      <c r="AW524" s="49"/>
      <c r="AX524" s="49"/>
      <c r="AY524" s="49"/>
      <c r="AZ524" s="49"/>
      <c r="BA524" s="49"/>
      <c r="BB524" s="49"/>
      <c r="BC524" s="49"/>
      <c r="BD524" s="49"/>
      <c r="BE524" s="49"/>
      <c r="BF524" s="49"/>
      <c r="BG524" s="49"/>
      <c r="BH524" s="49"/>
      <c r="BI524" s="49"/>
      <c r="BJ524" s="49"/>
      <c r="BK524" s="49"/>
      <c r="BL524" s="49"/>
      <c r="BM524" s="49"/>
      <c r="BN524" s="49"/>
      <c r="BO524" s="49"/>
      <c r="BP524" s="49"/>
      <c r="BQ524" s="49"/>
      <c r="BR524" s="49"/>
      <c r="BS524" s="49"/>
      <c r="BT524" s="49"/>
      <c r="BU524" s="49"/>
      <c r="BV524" s="49"/>
      <c r="BW524" s="49"/>
      <c r="BX524" s="49"/>
      <c r="BY524" s="49"/>
      <c r="BZ524" s="49"/>
    </row>
    <row r="525" spans="1:78" s="22" customFormat="1">
      <c r="A525" s="49"/>
      <c r="AK525" s="49"/>
      <c r="AL525" s="49"/>
      <c r="AM525" s="49"/>
      <c r="AN525" s="49"/>
      <c r="AO525" s="49"/>
      <c r="AP525" s="49"/>
      <c r="AQ525" s="49"/>
      <c r="AR525" s="49"/>
      <c r="AS525" s="49"/>
      <c r="AT525" s="49"/>
      <c r="AU525" s="49"/>
      <c r="AV525" s="49"/>
      <c r="AW525" s="49"/>
      <c r="AX525" s="49"/>
      <c r="AY525" s="49"/>
      <c r="AZ525" s="49"/>
      <c r="BA525" s="49"/>
      <c r="BB525" s="49"/>
      <c r="BC525" s="49"/>
      <c r="BD525" s="49"/>
      <c r="BE525" s="49"/>
      <c r="BF525" s="49"/>
      <c r="BG525" s="49"/>
      <c r="BH525" s="49"/>
      <c r="BI525" s="49"/>
      <c r="BJ525" s="49"/>
      <c r="BK525" s="49"/>
      <c r="BL525" s="49"/>
      <c r="BM525" s="49"/>
      <c r="BN525" s="49"/>
      <c r="BO525" s="49"/>
      <c r="BP525" s="49"/>
      <c r="BQ525" s="49"/>
      <c r="BR525" s="49"/>
      <c r="BS525" s="49"/>
      <c r="BT525" s="49"/>
      <c r="BU525" s="49"/>
      <c r="BV525" s="49"/>
      <c r="BW525" s="49"/>
      <c r="BX525" s="49"/>
      <c r="BY525" s="49"/>
      <c r="BZ525" s="49"/>
    </row>
    <row r="526" spans="1:78" s="22" customFormat="1">
      <c r="A526" s="49"/>
      <c r="AK526" s="49"/>
      <c r="AL526" s="49"/>
      <c r="AM526" s="49"/>
      <c r="AN526" s="49"/>
      <c r="AO526" s="49"/>
      <c r="AP526" s="49"/>
      <c r="AQ526" s="49"/>
      <c r="AR526" s="49"/>
      <c r="AS526" s="49"/>
      <c r="AT526" s="49"/>
      <c r="AU526" s="49"/>
      <c r="AV526" s="49"/>
      <c r="AW526" s="49"/>
      <c r="AX526" s="49"/>
      <c r="AY526" s="49"/>
      <c r="AZ526" s="49"/>
      <c r="BA526" s="49"/>
      <c r="BB526" s="49"/>
      <c r="BC526" s="49"/>
      <c r="BD526" s="49"/>
      <c r="BE526" s="49"/>
      <c r="BF526" s="49"/>
      <c r="BG526" s="49"/>
      <c r="BH526" s="49"/>
      <c r="BI526" s="49"/>
      <c r="BJ526" s="49"/>
      <c r="BK526" s="49"/>
      <c r="BL526" s="49"/>
      <c r="BM526" s="49"/>
      <c r="BN526" s="49"/>
      <c r="BO526" s="49"/>
      <c r="BP526" s="49"/>
      <c r="BQ526" s="49"/>
      <c r="BR526" s="49"/>
      <c r="BS526" s="49"/>
      <c r="BT526" s="49"/>
      <c r="BU526" s="49"/>
      <c r="BV526" s="49"/>
      <c r="BW526" s="49"/>
      <c r="BX526" s="49"/>
      <c r="BY526" s="49"/>
      <c r="BZ526" s="49"/>
    </row>
    <row r="527" spans="1:78" s="22" customFormat="1">
      <c r="A527" s="49"/>
      <c r="AK527" s="49"/>
      <c r="AL527" s="49"/>
      <c r="AM527" s="49"/>
      <c r="AN527" s="49"/>
      <c r="AO527" s="49"/>
      <c r="AP527" s="49"/>
      <c r="AQ527" s="49"/>
      <c r="AR527" s="49"/>
      <c r="AS527" s="49"/>
      <c r="AT527" s="49"/>
      <c r="AU527" s="49"/>
      <c r="AV527" s="49"/>
      <c r="AW527" s="49"/>
      <c r="AX527" s="49"/>
      <c r="AY527" s="49"/>
      <c r="AZ527" s="49"/>
      <c r="BA527" s="49"/>
      <c r="BB527" s="49"/>
      <c r="BC527" s="49"/>
      <c r="BD527" s="49"/>
      <c r="BE527" s="49"/>
      <c r="BF527" s="49"/>
      <c r="BG527" s="49"/>
      <c r="BH527" s="49"/>
      <c r="BI527" s="49"/>
      <c r="BJ527" s="49"/>
      <c r="BK527" s="49"/>
      <c r="BL527" s="49"/>
      <c r="BM527" s="49"/>
      <c r="BN527" s="49"/>
      <c r="BO527" s="49"/>
      <c r="BP527" s="49"/>
      <c r="BQ527" s="49"/>
      <c r="BR527" s="49"/>
      <c r="BS527" s="49"/>
      <c r="BT527" s="49"/>
      <c r="BU527" s="49"/>
      <c r="BV527" s="49"/>
      <c r="BW527" s="49"/>
      <c r="BX527" s="49"/>
      <c r="BY527" s="49"/>
      <c r="BZ527" s="49"/>
    </row>
    <row r="528" spans="1:78" s="22" customFormat="1">
      <c r="A528" s="49"/>
      <c r="AK528" s="49"/>
      <c r="AL528" s="49"/>
      <c r="AM528" s="49"/>
      <c r="AN528" s="49"/>
      <c r="AO528" s="49"/>
      <c r="AP528" s="49"/>
      <c r="AQ528" s="49"/>
      <c r="AR528" s="49"/>
      <c r="AS528" s="49"/>
      <c r="AT528" s="49"/>
      <c r="AU528" s="49"/>
      <c r="AV528" s="49"/>
      <c r="AW528" s="49"/>
      <c r="AX528" s="49"/>
      <c r="AY528" s="49"/>
      <c r="AZ528" s="49"/>
      <c r="BA528" s="49"/>
      <c r="BB528" s="49"/>
      <c r="BC528" s="49"/>
      <c r="BD528" s="49"/>
      <c r="BE528" s="49"/>
      <c r="BF528" s="49"/>
      <c r="BG528" s="49"/>
      <c r="BH528" s="49"/>
      <c r="BI528" s="49"/>
      <c r="BJ528" s="49"/>
      <c r="BK528" s="49"/>
      <c r="BL528" s="49"/>
      <c r="BM528" s="49"/>
      <c r="BN528" s="49"/>
      <c r="BO528" s="49"/>
      <c r="BP528" s="49"/>
      <c r="BQ528" s="49"/>
      <c r="BR528" s="49"/>
      <c r="BS528" s="49"/>
      <c r="BT528" s="49"/>
      <c r="BU528" s="49"/>
      <c r="BV528" s="49"/>
      <c r="BW528" s="49"/>
      <c r="BX528" s="49"/>
      <c r="BY528" s="49"/>
      <c r="BZ528" s="49"/>
    </row>
    <row r="529" spans="1:78" s="22" customFormat="1">
      <c r="A529" s="49"/>
      <c r="AK529" s="49"/>
      <c r="AL529" s="49"/>
      <c r="AM529" s="49"/>
      <c r="AN529" s="49"/>
      <c r="AO529" s="49"/>
      <c r="AP529" s="49"/>
      <c r="AQ529" s="49"/>
      <c r="AR529" s="49"/>
      <c r="AS529" s="49"/>
      <c r="AT529" s="49"/>
      <c r="AU529" s="49"/>
      <c r="AV529" s="49"/>
      <c r="AW529" s="49"/>
      <c r="AX529" s="49"/>
      <c r="AY529" s="49"/>
      <c r="AZ529" s="49"/>
      <c r="BA529" s="49"/>
      <c r="BB529" s="49"/>
      <c r="BC529" s="49"/>
      <c r="BD529" s="49"/>
      <c r="BE529" s="49"/>
      <c r="BF529" s="49"/>
      <c r="BG529" s="49"/>
      <c r="BH529" s="49"/>
      <c r="BI529" s="49"/>
      <c r="BJ529" s="49"/>
      <c r="BK529" s="49"/>
      <c r="BL529" s="49"/>
      <c r="BM529" s="49"/>
      <c r="BN529" s="49"/>
      <c r="BO529" s="49"/>
      <c r="BP529" s="49"/>
      <c r="BQ529" s="49"/>
      <c r="BR529" s="49"/>
      <c r="BS529" s="49"/>
      <c r="BT529" s="49"/>
      <c r="BU529" s="49"/>
      <c r="BV529" s="49"/>
      <c r="BW529" s="49"/>
      <c r="BX529" s="49"/>
      <c r="BY529" s="49"/>
      <c r="BZ529" s="49"/>
    </row>
    <row r="530" spans="1:78" s="22" customFormat="1">
      <c r="A530" s="49"/>
      <c r="AK530" s="49"/>
      <c r="AL530" s="49"/>
      <c r="AM530" s="49"/>
      <c r="AN530" s="49"/>
      <c r="AO530" s="49"/>
      <c r="AP530" s="49"/>
      <c r="AQ530" s="49"/>
      <c r="AR530" s="49"/>
      <c r="AS530" s="49"/>
      <c r="AT530" s="49"/>
      <c r="AU530" s="49"/>
      <c r="AV530" s="49"/>
      <c r="AW530" s="49"/>
      <c r="AX530" s="49"/>
      <c r="AY530" s="49"/>
      <c r="AZ530" s="49"/>
      <c r="BA530" s="49"/>
      <c r="BB530" s="49"/>
      <c r="BC530" s="49"/>
      <c r="BD530" s="49"/>
      <c r="BE530" s="49"/>
      <c r="BF530" s="49"/>
      <c r="BG530" s="49"/>
      <c r="BH530" s="49"/>
      <c r="BI530" s="49"/>
      <c r="BJ530" s="49"/>
      <c r="BK530" s="49"/>
      <c r="BL530" s="49"/>
      <c r="BM530" s="49"/>
      <c r="BN530" s="49"/>
      <c r="BO530" s="49"/>
      <c r="BP530" s="49"/>
      <c r="BQ530" s="49"/>
      <c r="BR530" s="49"/>
      <c r="BS530" s="49"/>
      <c r="BT530" s="49"/>
      <c r="BU530" s="49"/>
      <c r="BV530" s="49"/>
      <c r="BW530" s="49"/>
      <c r="BX530" s="49"/>
      <c r="BY530" s="49"/>
      <c r="BZ530" s="49"/>
    </row>
    <row r="531" spans="1:78" s="22" customFormat="1">
      <c r="A531" s="49"/>
      <c r="AK531" s="49"/>
      <c r="AL531" s="49"/>
      <c r="AM531" s="49"/>
      <c r="AN531" s="49"/>
      <c r="AO531" s="49"/>
      <c r="AP531" s="49"/>
      <c r="AQ531" s="49"/>
      <c r="AR531" s="49"/>
      <c r="AS531" s="49"/>
      <c r="AT531" s="49"/>
      <c r="AU531" s="49"/>
      <c r="AV531" s="49"/>
      <c r="AW531" s="49"/>
      <c r="AX531" s="49"/>
      <c r="AY531" s="49"/>
      <c r="AZ531" s="49"/>
      <c r="BA531" s="49"/>
      <c r="BB531" s="49"/>
      <c r="BC531" s="49"/>
      <c r="BD531" s="49"/>
      <c r="BE531" s="49"/>
      <c r="BF531" s="49"/>
      <c r="BG531" s="49"/>
      <c r="BH531" s="49"/>
      <c r="BI531" s="49"/>
      <c r="BJ531" s="49"/>
      <c r="BK531" s="49"/>
      <c r="BL531" s="49"/>
      <c r="BM531" s="49"/>
      <c r="BN531" s="49"/>
      <c r="BO531" s="49"/>
      <c r="BP531" s="49"/>
      <c r="BQ531" s="49"/>
      <c r="BR531" s="49"/>
      <c r="BS531" s="49"/>
      <c r="BT531" s="49"/>
      <c r="BU531" s="49"/>
      <c r="BV531" s="49"/>
      <c r="BW531" s="49"/>
      <c r="BX531" s="49"/>
      <c r="BY531" s="49"/>
      <c r="BZ531" s="49"/>
    </row>
    <row r="532" spans="1:78" s="22" customFormat="1">
      <c r="A532" s="49"/>
      <c r="AK532" s="49"/>
      <c r="AL532" s="49"/>
      <c r="AM532" s="49"/>
      <c r="AN532" s="49"/>
      <c r="AO532" s="49"/>
      <c r="AP532" s="49"/>
      <c r="AQ532" s="49"/>
      <c r="AR532" s="49"/>
      <c r="AS532" s="49"/>
      <c r="AT532" s="49"/>
      <c r="AU532" s="49"/>
      <c r="AV532" s="49"/>
      <c r="AW532" s="49"/>
      <c r="AX532" s="49"/>
      <c r="AY532" s="49"/>
      <c r="AZ532" s="49"/>
      <c r="BA532" s="49"/>
      <c r="BB532" s="49"/>
      <c r="BC532" s="49"/>
      <c r="BD532" s="49"/>
      <c r="BE532" s="49"/>
      <c r="BF532" s="49"/>
      <c r="BG532" s="49"/>
      <c r="BH532" s="49"/>
      <c r="BI532" s="49"/>
      <c r="BJ532" s="49"/>
      <c r="BK532" s="49"/>
      <c r="BL532" s="49"/>
      <c r="BM532" s="49"/>
      <c r="BN532" s="49"/>
      <c r="BO532" s="49"/>
      <c r="BP532" s="49"/>
      <c r="BQ532" s="49"/>
      <c r="BR532" s="49"/>
      <c r="BS532" s="49"/>
      <c r="BT532" s="49"/>
      <c r="BU532" s="49"/>
      <c r="BV532" s="49"/>
      <c r="BW532" s="49"/>
      <c r="BX532" s="49"/>
      <c r="BY532" s="49"/>
      <c r="BZ532" s="49"/>
    </row>
    <row r="533" spans="1:78" s="22" customFormat="1">
      <c r="A533" s="49"/>
      <c r="AK533" s="49"/>
      <c r="AL533" s="49"/>
      <c r="AM533" s="49"/>
      <c r="AN533" s="49"/>
      <c r="AO533" s="49"/>
      <c r="AP533" s="49"/>
      <c r="AQ533" s="49"/>
      <c r="AR533" s="49"/>
      <c r="AS533" s="49"/>
      <c r="AT533" s="49"/>
      <c r="AU533" s="49"/>
      <c r="AV533" s="49"/>
      <c r="AW533" s="49"/>
      <c r="AX533" s="49"/>
      <c r="AY533" s="49"/>
      <c r="AZ533" s="49"/>
      <c r="BA533" s="49"/>
      <c r="BB533" s="49"/>
      <c r="BC533" s="49"/>
      <c r="BD533" s="49"/>
      <c r="BE533" s="49"/>
      <c r="BF533" s="49"/>
      <c r="BG533" s="49"/>
      <c r="BH533" s="49"/>
      <c r="BI533" s="49"/>
      <c r="BJ533" s="49"/>
      <c r="BK533" s="49"/>
      <c r="BL533" s="49"/>
      <c r="BM533" s="49"/>
      <c r="BN533" s="49"/>
      <c r="BO533" s="49"/>
      <c r="BP533" s="49"/>
      <c r="BQ533" s="49"/>
      <c r="BR533" s="49"/>
      <c r="BS533" s="49"/>
      <c r="BT533" s="49"/>
      <c r="BU533" s="49"/>
      <c r="BV533" s="49"/>
      <c r="BW533" s="49"/>
      <c r="BX533" s="49"/>
      <c r="BY533" s="49"/>
      <c r="BZ533" s="49"/>
    </row>
    <row r="534" spans="1:78" s="22" customFormat="1">
      <c r="A534" s="49"/>
      <c r="AK534" s="49"/>
      <c r="AL534" s="49"/>
      <c r="AM534" s="49"/>
      <c r="AN534" s="49"/>
      <c r="AO534" s="49"/>
      <c r="AP534" s="49"/>
      <c r="AQ534" s="49"/>
      <c r="AR534" s="49"/>
      <c r="AS534" s="49"/>
      <c r="AT534" s="49"/>
      <c r="AU534" s="49"/>
      <c r="AV534" s="49"/>
      <c r="AW534" s="49"/>
      <c r="AX534" s="49"/>
      <c r="AY534" s="49"/>
      <c r="AZ534" s="49"/>
      <c r="BA534" s="49"/>
      <c r="BB534" s="49"/>
      <c r="BC534" s="49"/>
      <c r="BD534" s="49"/>
      <c r="BE534" s="49"/>
      <c r="BF534" s="49"/>
      <c r="BG534" s="49"/>
      <c r="BH534" s="49"/>
      <c r="BI534" s="49"/>
      <c r="BJ534" s="49"/>
      <c r="BK534" s="49"/>
      <c r="BL534" s="49"/>
      <c r="BM534" s="49"/>
      <c r="BN534" s="49"/>
      <c r="BO534" s="49"/>
      <c r="BP534" s="49"/>
      <c r="BQ534" s="49"/>
      <c r="BR534" s="49"/>
      <c r="BS534" s="49"/>
      <c r="BT534" s="49"/>
      <c r="BU534" s="49"/>
      <c r="BV534" s="49"/>
      <c r="BW534" s="49"/>
      <c r="BX534" s="49"/>
      <c r="BY534" s="49"/>
      <c r="BZ534" s="49"/>
    </row>
    <row r="535" spans="1:78" s="22" customFormat="1">
      <c r="A535" s="49"/>
      <c r="AK535" s="49"/>
      <c r="AL535" s="49"/>
      <c r="AM535" s="49"/>
      <c r="AN535" s="49"/>
      <c r="AO535" s="49"/>
      <c r="AP535" s="49"/>
      <c r="AQ535" s="49"/>
      <c r="AR535" s="49"/>
      <c r="AS535" s="49"/>
      <c r="AT535" s="49"/>
      <c r="AU535" s="49"/>
      <c r="AV535" s="49"/>
      <c r="AW535" s="49"/>
      <c r="AX535" s="49"/>
      <c r="AY535" s="49"/>
      <c r="AZ535" s="49"/>
      <c r="BA535" s="49"/>
      <c r="BB535" s="49"/>
      <c r="BC535" s="49"/>
      <c r="BD535" s="49"/>
      <c r="BE535" s="49"/>
      <c r="BF535" s="49"/>
      <c r="BG535" s="49"/>
      <c r="BH535" s="49"/>
      <c r="BI535" s="49"/>
      <c r="BJ535" s="49"/>
      <c r="BK535" s="49"/>
      <c r="BL535" s="49"/>
      <c r="BM535" s="49"/>
      <c r="BN535" s="49"/>
      <c r="BO535" s="49"/>
      <c r="BP535" s="49"/>
      <c r="BQ535" s="49"/>
      <c r="BR535" s="49"/>
      <c r="BS535" s="49"/>
      <c r="BT535" s="49"/>
      <c r="BU535" s="49"/>
      <c r="BV535" s="49"/>
      <c r="BW535" s="49"/>
      <c r="BX535" s="49"/>
      <c r="BY535" s="49"/>
      <c r="BZ535" s="49"/>
    </row>
    <row r="536" spans="1:78" s="22" customFormat="1">
      <c r="A536" s="49"/>
      <c r="AK536" s="49"/>
      <c r="AL536" s="49"/>
      <c r="AM536" s="49"/>
      <c r="AN536" s="49"/>
      <c r="AO536" s="49"/>
      <c r="AP536" s="49"/>
      <c r="AQ536" s="49"/>
      <c r="AR536" s="49"/>
      <c r="AS536" s="49"/>
      <c r="AT536" s="49"/>
      <c r="AU536" s="49"/>
      <c r="AV536" s="49"/>
      <c r="AW536" s="49"/>
      <c r="AX536" s="49"/>
      <c r="AY536" s="49"/>
      <c r="AZ536" s="49"/>
      <c r="BA536" s="49"/>
      <c r="BB536" s="49"/>
      <c r="BC536" s="49"/>
      <c r="BD536" s="49"/>
      <c r="BE536" s="49"/>
      <c r="BF536" s="49"/>
      <c r="BG536" s="49"/>
      <c r="BH536" s="49"/>
      <c r="BI536" s="49"/>
      <c r="BJ536" s="49"/>
      <c r="BK536" s="49"/>
      <c r="BL536" s="49"/>
      <c r="BM536" s="49"/>
      <c r="BN536" s="49"/>
      <c r="BO536" s="49"/>
      <c r="BP536" s="49"/>
      <c r="BQ536" s="49"/>
      <c r="BR536" s="49"/>
      <c r="BS536" s="49"/>
      <c r="BT536" s="49"/>
      <c r="BU536" s="49"/>
      <c r="BV536" s="49"/>
      <c r="BW536" s="49"/>
      <c r="BX536" s="49"/>
      <c r="BY536" s="49"/>
      <c r="BZ536" s="49"/>
    </row>
    <row r="537" spans="1:78" s="22" customFormat="1">
      <c r="A537" s="49"/>
      <c r="AK537" s="49"/>
      <c r="AL537" s="49"/>
      <c r="AM537" s="49"/>
      <c r="AN537" s="49"/>
      <c r="AO537" s="49"/>
      <c r="AP537" s="49"/>
      <c r="AQ537" s="49"/>
      <c r="AR537" s="49"/>
      <c r="AS537" s="49"/>
      <c r="AT537" s="49"/>
      <c r="AU537" s="49"/>
      <c r="AV537" s="49"/>
      <c r="AW537" s="49"/>
      <c r="AX537" s="49"/>
      <c r="AY537" s="49"/>
      <c r="AZ537" s="49"/>
      <c r="BA537" s="49"/>
      <c r="BB537" s="49"/>
      <c r="BC537" s="49"/>
      <c r="BD537" s="49"/>
      <c r="BE537" s="49"/>
      <c r="BF537" s="49"/>
      <c r="BG537" s="49"/>
      <c r="BH537" s="49"/>
      <c r="BI537" s="49"/>
      <c r="BJ537" s="49"/>
      <c r="BK537" s="49"/>
      <c r="BL537" s="49"/>
      <c r="BM537" s="49"/>
      <c r="BN537" s="49"/>
      <c r="BO537" s="49"/>
      <c r="BP537" s="49"/>
      <c r="BQ537" s="49"/>
      <c r="BR537" s="49"/>
      <c r="BS537" s="49"/>
      <c r="BT537" s="49"/>
      <c r="BU537" s="49"/>
      <c r="BV537" s="49"/>
      <c r="BW537" s="49"/>
      <c r="BX537" s="49"/>
      <c r="BY537" s="49"/>
      <c r="BZ537" s="49"/>
    </row>
    <row r="538" spans="1:78" s="22" customFormat="1">
      <c r="A538" s="49"/>
      <c r="AK538" s="49"/>
      <c r="AL538" s="49"/>
      <c r="AM538" s="49"/>
      <c r="AN538" s="49"/>
      <c r="AO538" s="49"/>
      <c r="AP538" s="49"/>
      <c r="AQ538" s="49"/>
      <c r="AR538" s="49"/>
      <c r="AS538" s="49"/>
      <c r="AT538" s="49"/>
      <c r="AU538" s="49"/>
      <c r="AV538" s="49"/>
      <c r="AW538" s="49"/>
      <c r="AX538" s="49"/>
      <c r="AY538" s="49"/>
      <c r="AZ538" s="49"/>
      <c r="BA538" s="49"/>
      <c r="BB538" s="49"/>
      <c r="BC538" s="49"/>
      <c r="BD538" s="49"/>
      <c r="BE538" s="49"/>
      <c r="BF538" s="49"/>
      <c r="BG538" s="49"/>
      <c r="BH538" s="49"/>
      <c r="BI538" s="49"/>
      <c r="BJ538" s="49"/>
      <c r="BK538" s="49"/>
      <c r="BL538" s="49"/>
      <c r="BM538" s="49"/>
      <c r="BN538" s="49"/>
      <c r="BO538" s="49"/>
      <c r="BP538" s="49"/>
      <c r="BQ538" s="49"/>
      <c r="BR538" s="49"/>
      <c r="BS538" s="49"/>
      <c r="BT538" s="49"/>
      <c r="BU538" s="49"/>
      <c r="BV538" s="49"/>
      <c r="BW538" s="49"/>
      <c r="BX538" s="49"/>
      <c r="BY538" s="49"/>
      <c r="BZ538" s="49"/>
    </row>
    <row r="539" spans="1:78" s="22" customFormat="1">
      <c r="A539" s="49"/>
      <c r="AK539" s="49"/>
      <c r="AL539" s="49"/>
      <c r="AM539" s="49"/>
      <c r="AN539" s="49"/>
      <c r="AO539" s="49"/>
      <c r="AP539" s="49"/>
      <c r="AQ539" s="49"/>
      <c r="AR539" s="49"/>
      <c r="AS539" s="49"/>
      <c r="AT539" s="49"/>
      <c r="AU539" s="49"/>
      <c r="AV539" s="49"/>
      <c r="AW539" s="49"/>
      <c r="AX539" s="49"/>
      <c r="AY539" s="49"/>
      <c r="AZ539" s="49"/>
      <c r="BA539" s="49"/>
      <c r="BB539" s="49"/>
      <c r="BC539" s="49"/>
      <c r="BD539" s="49"/>
      <c r="BE539" s="49"/>
      <c r="BF539" s="49"/>
      <c r="BG539" s="49"/>
      <c r="BH539" s="49"/>
      <c r="BI539" s="49"/>
      <c r="BJ539" s="49"/>
      <c r="BK539" s="49"/>
      <c r="BL539" s="49"/>
      <c r="BM539" s="49"/>
      <c r="BN539" s="49"/>
      <c r="BO539" s="49"/>
      <c r="BP539" s="49"/>
      <c r="BQ539" s="49"/>
      <c r="BR539" s="49"/>
      <c r="BS539" s="49"/>
      <c r="BT539" s="49"/>
      <c r="BU539" s="49"/>
      <c r="BV539" s="49"/>
      <c r="BW539" s="49"/>
      <c r="BX539" s="49"/>
      <c r="BY539" s="49"/>
      <c r="BZ539" s="49"/>
    </row>
    <row r="540" spans="1:78" s="22" customFormat="1">
      <c r="A540" s="49"/>
      <c r="AK540" s="49"/>
      <c r="AL540" s="49"/>
      <c r="AM540" s="49"/>
      <c r="AN540" s="49"/>
      <c r="AO540" s="49"/>
      <c r="AP540" s="49"/>
      <c r="AQ540" s="49"/>
      <c r="AR540" s="49"/>
      <c r="AS540" s="49"/>
      <c r="AT540" s="49"/>
      <c r="AU540" s="49"/>
      <c r="AV540" s="49"/>
      <c r="AW540" s="49"/>
      <c r="AX540" s="49"/>
      <c r="AY540" s="49"/>
      <c r="AZ540" s="49"/>
      <c r="BA540" s="49"/>
      <c r="BB540" s="49"/>
      <c r="BC540" s="49"/>
      <c r="BD540" s="49"/>
      <c r="BE540" s="49"/>
      <c r="BF540" s="49"/>
      <c r="BG540" s="49"/>
      <c r="BH540" s="49"/>
      <c r="BI540" s="49"/>
      <c r="BJ540" s="49"/>
      <c r="BK540" s="49"/>
      <c r="BL540" s="49"/>
      <c r="BM540" s="49"/>
      <c r="BN540" s="49"/>
      <c r="BO540" s="49"/>
      <c r="BP540" s="49"/>
      <c r="BQ540" s="49"/>
      <c r="BR540" s="49"/>
      <c r="BS540" s="49"/>
      <c r="BT540" s="49"/>
      <c r="BU540" s="49"/>
      <c r="BV540" s="49"/>
      <c r="BW540" s="49"/>
      <c r="BX540" s="49"/>
      <c r="BY540" s="49"/>
      <c r="BZ540" s="49"/>
    </row>
    <row r="541" spans="1:78" s="22" customFormat="1">
      <c r="A541" s="49"/>
      <c r="AK541" s="49"/>
      <c r="AL541" s="49"/>
      <c r="AM541" s="49"/>
      <c r="AN541" s="49"/>
      <c r="AO541" s="49"/>
      <c r="AP541" s="49"/>
      <c r="AQ541" s="49"/>
      <c r="AR541" s="49"/>
      <c r="AS541" s="49"/>
      <c r="AT541" s="49"/>
      <c r="AU541" s="49"/>
      <c r="AV541" s="49"/>
      <c r="AW541" s="49"/>
      <c r="AX541" s="49"/>
      <c r="AY541" s="49"/>
      <c r="AZ541" s="49"/>
      <c r="BA541" s="49"/>
      <c r="BB541" s="49"/>
      <c r="BC541" s="49"/>
      <c r="BD541" s="49"/>
      <c r="BE541" s="49"/>
      <c r="BF541" s="49"/>
      <c r="BG541" s="49"/>
      <c r="BH541" s="49"/>
      <c r="BI541" s="49"/>
      <c r="BJ541" s="49"/>
      <c r="BK541" s="49"/>
      <c r="BL541" s="49"/>
      <c r="BM541" s="49"/>
      <c r="BN541" s="49"/>
      <c r="BO541" s="49"/>
      <c r="BP541" s="49"/>
      <c r="BQ541" s="49"/>
      <c r="BR541" s="49"/>
      <c r="BS541" s="49"/>
      <c r="BT541" s="49"/>
      <c r="BU541" s="49"/>
      <c r="BV541" s="49"/>
      <c r="BW541" s="49"/>
      <c r="BX541" s="49"/>
      <c r="BY541" s="49"/>
      <c r="BZ541" s="49"/>
    </row>
    <row r="542" spans="1:78" s="22" customFormat="1">
      <c r="A542" s="49"/>
      <c r="AK542" s="49"/>
      <c r="AL542" s="49"/>
      <c r="AM542" s="49"/>
      <c r="AN542" s="49"/>
      <c r="AO542" s="49"/>
      <c r="AP542" s="49"/>
      <c r="AQ542" s="49"/>
      <c r="AR542" s="49"/>
      <c r="AS542" s="49"/>
      <c r="AT542" s="49"/>
      <c r="AU542" s="49"/>
      <c r="AV542" s="49"/>
      <c r="AW542" s="49"/>
      <c r="AX542" s="49"/>
      <c r="AY542" s="49"/>
      <c r="AZ542" s="49"/>
      <c r="BA542" s="49"/>
      <c r="BB542" s="49"/>
      <c r="BC542" s="49"/>
      <c r="BD542" s="49"/>
      <c r="BE542" s="49"/>
      <c r="BF542" s="49"/>
      <c r="BG542" s="49"/>
      <c r="BH542" s="49"/>
      <c r="BI542" s="49"/>
      <c r="BJ542" s="49"/>
      <c r="BK542" s="49"/>
      <c r="BL542" s="49"/>
      <c r="BM542" s="49"/>
      <c r="BN542" s="49"/>
      <c r="BO542" s="49"/>
      <c r="BP542" s="49"/>
      <c r="BQ542" s="49"/>
      <c r="BR542" s="49"/>
      <c r="BS542" s="49"/>
      <c r="BT542" s="49"/>
      <c r="BU542" s="49"/>
      <c r="BV542" s="49"/>
      <c r="BW542" s="49"/>
      <c r="BX542" s="49"/>
      <c r="BY542" s="49"/>
      <c r="BZ542" s="49"/>
    </row>
    <row r="543" spans="1:78" s="22" customFormat="1">
      <c r="A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49"/>
      <c r="AY543" s="49"/>
      <c r="AZ543" s="49"/>
      <c r="BA543" s="49"/>
      <c r="BB543" s="49"/>
      <c r="BC543" s="49"/>
      <c r="BD543" s="49"/>
      <c r="BE543" s="49"/>
      <c r="BF543" s="49"/>
      <c r="BG543" s="49"/>
      <c r="BH543" s="49"/>
      <c r="BI543" s="49"/>
      <c r="BJ543" s="49"/>
      <c r="BK543" s="49"/>
      <c r="BL543" s="49"/>
      <c r="BM543" s="49"/>
      <c r="BN543" s="49"/>
      <c r="BO543" s="49"/>
      <c r="BP543" s="49"/>
      <c r="BQ543" s="49"/>
      <c r="BR543" s="49"/>
      <c r="BS543" s="49"/>
      <c r="BT543" s="49"/>
      <c r="BU543" s="49"/>
      <c r="BV543" s="49"/>
      <c r="BW543" s="49"/>
      <c r="BX543" s="49"/>
      <c r="BY543" s="49"/>
      <c r="BZ543" s="49"/>
    </row>
  </sheetData>
  <mergeCells count="16">
    <mergeCell ref="F4:G4"/>
    <mergeCell ref="B19:D19"/>
    <mergeCell ref="B7:D7"/>
    <mergeCell ref="B8:D8"/>
    <mergeCell ref="B10:D10"/>
    <mergeCell ref="B11:D11"/>
    <mergeCell ref="B12:D12"/>
    <mergeCell ref="B13:D13"/>
    <mergeCell ref="B17:D17"/>
    <mergeCell ref="B6:D6"/>
    <mergeCell ref="B2:E2"/>
    <mergeCell ref="B4:D4"/>
    <mergeCell ref="B5:D5"/>
    <mergeCell ref="B18:D18"/>
    <mergeCell ref="B15:D15"/>
    <mergeCell ref="B16:D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Base de Dados</vt:lpstr>
      <vt:lpstr>QUANTITATIVO</vt:lpstr>
      <vt:lpstr>INFRAESTRUTURA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2022-12-21T21:28:36Z</dcterms:modified>
</cp:coreProperties>
</file>